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<sst xmlns="http://schemas.openxmlformats.org/spreadsheetml/2006/main" count="351" uniqueCount="247">
  <si>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</si>
  <si>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</si>
  <si>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</si>
  <si>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</si>
  <si>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</si>
  <si>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</si>
  <si>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</si>
  <si>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</si>
  <si>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</si>
  <si>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</si>
  <si>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</si>
  <si>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</si>
  <si>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</si>
  <si>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</si>
  <si>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</si>
  <si>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</si>
  <si>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</si>
  <si>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</si>
  <si>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</si>
  <si>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</si>
  <si>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</si>
  <si>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</si>
  <si>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</si>
  <si>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</si>
  <si>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</si>
  <si>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</si>
  <si>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</si>
  <si>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</si>
  <si>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</si>
  <si>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</si>
  <si>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</si>
  <si>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</si>
  <si>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</si>
  <si>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</si>
  <si>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</si>
  <si>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</si>
  <si>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</si>
  <si>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</si>
  <si>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</si>
  <si>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</si>
  <si>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</si>
  <si>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</si>
  <si>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</si>
  <si>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</si>
  <si>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</si>
  <si>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</si>
  <si>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</si>
  <si>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</si>
  <si>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</si>
  <si>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</si>
  <si>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</si>
  <si>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</si>
  <si>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</si>
  <si>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</si>
  <si>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</si>
  <si>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</si>
  <si>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</si>
  <si>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</si>
  <si>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</si>
  <si>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</si>
  <si>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</si>
  <si>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</si>
  <si>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</si>
  <si>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</si>
  <si>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</si>
  <si>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</si>
  <si>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</si>
  <si>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</si>
  <si>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</si>
  <si>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</si>
  <si>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</si>
  <si>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</si>
  <si>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</si>
  <si>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</si>
  <si>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</si>
  <si>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</si>
  <si>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</si>
  <si>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</si>
  <si>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</si>
  <si>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</si>
  <si>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</si>
  <si>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</si>
  <si>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</si>
  <si>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</si>
  <si>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</si>
  <si>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</si>
  <si>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</si>
  <si>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</si>
  <si>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</si>
  <si>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</si>
  <si>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</si>
  <si>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</si>
  <si>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</si>
  <si>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</si>
  <si>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</si>
  <si>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</si>
  <si>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</si>
  <si>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</si>
  <si>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</si>
  <si>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</si>
  <si>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</si>
  <si>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</si>
  <si>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</si>
  <si>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</si>
  <si>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</si>
  <si>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</si>
  <si>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</si>
  <si>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</si>
  <si>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</si>
  <si>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</si>
  <si>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</si>
  <si>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</si>
  <si>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</si>
  <si>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</si>
  <si>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</si>
  <si>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</si>
  <si>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</si>
  <si>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</si>
  <si>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</si>
  <si>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</si>
  <si>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</si>
  <si>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</si>
  <si>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</si>
  <si>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</si>
  <si>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</si>
  <si>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</si>
  <si>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</si>
  <si>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</si>
  <si>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</si>
  <si>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</si>
  <si>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</si>
  <si>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</si>
  <si>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</si>
  <si>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</si>
  <si>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</si>
  <si>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</si>
  <si>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</si>
  <si>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</si>
  <si>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</si>
  <si>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</si>
  <si>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</si>
  <si>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</si>
  <si>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</si>
  <si>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</si>
  <si>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</si>
  <si>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</si>
  <si>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</si>
  <si>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</si>
  <si>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</si>
  <si>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</si>
  <si>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</si>
  <si>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Развитие МТБ бюджетных дошкольных образовательных муниципальных учреждений</t>
  </si>
  <si>
    <t>0321169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</si>
  <si>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</si>
  <si>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</si>
  <si>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</si>
  <si>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</si>
  <si>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</si>
  <si>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</si>
  <si>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</si>
  <si>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</si>
  <si>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</si>
  <si>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</si>
  <si>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</si>
  <si>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</si>
  <si>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</si>
  <si>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</si>
  <si>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</si>
  <si>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</si>
  <si>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</si>
  <si>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</si>
  <si>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0340000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</si>
  <si>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</si>
  <si>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</si>
  <si>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</si>
  <si>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</si>
  <si>
    <t>9990920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</si>
  <si>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</si>
  <si>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</si>
  <si>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</si>
  <si>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</si>
  <si>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</si>
  <si>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</si>
  <si>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</si>
  <si>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</si>
  <si>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</si>
  <si>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</si>
  <si>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</si>
  <si>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</si>
  <si>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</si>
  <si>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</si>
  <si>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Общее образование</t>
  </si>
  <si>
    <t>районного бюджета на 2015 год по финансовому обеспечению муниципальных программ Михайловского муниципального района и непрограммным направлениям деятельности</t>
  </si>
  <si>
    <t>Противопожарная безопасность в учреждениях дополнительного образования</t>
  </si>
  <si>
    <t>0347169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</si>
  <si>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</si>
  <si>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</si>
  <si>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</si>
  <si>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Обеспечение проведения выборов и референдумов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</si>
  <si>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</si>
  <si>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</si>
  <si>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</si>
  <si>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9999304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</si>
  <si>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</si>
  <si>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</si>
  <si>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</si>
  <si>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9990070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</si>
  <si>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</si>
  <si>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</si>
  <si>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</si>
  <si>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</si>
  <si>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</si>
  <si>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 xml:space="preserve">Приложение 7 к решению </t>
  </si>
  <si>
    <t xml:space="preserve">"Приложение 14 к решению </t>
  </si>
  <si>
    <t>№ 596 от 25.12.2014г."</t>
  </si>
  <si>
    <t>МП"Обеспечение жилье молодых семей ММР "</t>
  </si>
  <si>
    <t>МП "Развития образования ММР 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</si>
  <si>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</si>
  <si>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</si>
  <si>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МДС"Доступная среда для инвалидов ММР "</t>
  </si>
  <si>
    <t>МП "Комплексные меры по противодействию употреблению наркотиков в Михайловском муниципальном районе "</t>
  </si>
  <si>
    <t>МП"Профилактика правонарушений в ММР"</t>
  </si>
  <si>
    <t>МП"Содействие развитию малого и среднего предпринимательства на территории ММР "</t>
  </si>
  <si>
    <t>МП"Развитие малоэтажного жилищного строительства на территории ММР "</t>
  </si>
  <si>
    <t xml:space="preserve">МП"Обеспечение содержания, ремонта автомобильных дорог, мест общего пользования и сооружений на них ММР </t>
  </si>
  <si>
    <t>МП"Патриотическое воспитание граждан ММР</t>
  </si>
  <si>
    <t>МП "Молодежь ММР"</t>
  </si>
  <si>
    <t>МП"Юные таланты"</t>
  </si>
  <si>
    <t>МП"Развитие физической культуры и спорта ММР "</t>
  </si>
  <si>
    <t>МП"Профилактика терроризма и противодействие экстремизму на территории ММР "</t>
  </si>
  <si>
    <t>МП"Программа комплексного развития системы коммунальной инфраструктуры ММР "</t>
  </si>
  <si>
    <t xml:space="preserve">Противопожарная безопасность в бюджетных дошкольных образовательных муниципальных учреждениях </t>
  </si>
  <si>
    <t>0346169</t>
  </si>
  <si>
    <t>Дошкольное образование</t>
  </si>
  <si>
    <t>Субсидии бюджетным учреждениям на иные цели</t>
  </si>
  <si>
    <t>1621169</t>
  </si>
  <si>
    <t xml:space="preserve">Противопожарная безопасность в бюджетных общеобразовательных муниципальных учреждениях </t>
  </si>
  <si>
    <t>0344169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</si>
  <si>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</si>
  <si>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9905224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</si>
  <si>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</si>
  <si>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9999218</t>
  </si>
  <si>
    <t>Обеспечение деятельности бюджетного учреждения по предоставлению государственных (муниципальных) услуг</t>
  </si>
  <si>
    <t>9990071</t>
  </si>
  <si>
    <t>Мероприятия районных казенных муниципальных учреждений  по содержанию жилищно-коммунального хозяйства</t>
  </si>
  <si>
    <t>1900061</t>
  </si>
  <si>
    <t>№ 661 от 28.05.2015г.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</si>
</sst>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3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4" fontId="5" fillId="2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4" fontId="5" fillId="20" borderId="11" xfId="0" applyNumberFormat="1" applyFont="1" applyFill="1" applyBorder="1" applyAlignment="1">
      <alignment horizontal="center" vertical="center" shrinkToFit="1"/>
    </xf>
    <xf numFmtId="4" fontId="2" fillId="22" borderId="11" xfId="0" applyNumberFormat="1" applyFont="1" applyFill="1" applyBorder="1" applyAlignment="1">
      <alignment horizontal="center" vertical="center" shrinkToFit="1"/>
    </xf>
    <xf numFmtId="4" fontId="2" fillId="25" borderId="11" xfId="0" applyNumberFormat="1" applyFont="1" applyFill="1" applyBorder="1" applyAlignment="1">
      <alignment horizontal="center" vertical="center" shrinkToFit="1"/>
    </xf>
    <xf numFmtId="4" fontId="11" fillId="24" borderId="12" xfId="0" applyNumberFormat="1" applyFont="1" applyFill="1" applyBorder="1" applyAlignment="1">
      <alignment horizontal="center" vertical="center" wrapText="1"/>
    </xf>
    <xf numFmtId="4" fontId="5" fillId="20" borderId="13" xfId="0" applyNumberFormat="1" applyFont="1" applyFill="1" applyBorder="1" applyAlignment="1">
      <alignment horizontal="center" vertical="center" shrinkToFit="1"/>
    </xf>
    <xf numFmtId="0" fontId="2" fillId="22" borderId="14" xfId="0" applyFont="1" applyFill="1" applyBorder="1" applyAlignment="1">
      <alignment vertical="top" wrapText="1"/>
    </xf>
    <xf numFmtId="4" fontId="2" fillId="22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5" fillId="26" borderId="0" xfId="0" applyNumberFormat="1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wrapText="1"/>
    </xf>
    <xf numFmtId="4" fontId="5" fillId="20" borderId="15" xfId="0" applyNumberFormat="1" applyFont="1" applyFill="1" applyBorder="1" applyAlignment="1">
      <alignment horizontal="center" vertical="center" shrinkToFit="1"/>
    </xf>
    <xf numFmtId="4" fontId="2" fillId="22" borderId="15" xfId="0" applyNumberFormat="1" applyFont="1" applyFill="1" applyBorder="1" applyAlignment="1">
      <alignment horizontal="center" vertical="center" shrinkToFit="1"/>
    </xf>
    <xf numFmtId="4" fontId="2" fillId="25" borderId="15" xfId="0" applyNumberFormat="1" applyFont="1" applyFill="1" applyBorder="1" applyAlignment="1">
      <alignment horizontal="center" vertical="center" shrinkToFit="1"/>
    </xf>
    <xf numFmtId="4" fontId="2" fillId="4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25" borderId="18" xfId="0" applyNumberFormat="1" applyFont="1" applyFill="1" applyBorder="1" applyAlignment="1">
      <alignment horizontal="center" vertical="center" shrinkToFit="1"/>
    </xf>
    <xf numFmtId="4" fontId="11" fillId="2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24" borderId="20" xfId="0" applyNumberFormat="1" applyFont="1" applyFill="1" applyBorder="1" applyAlignment="1">
      <alignment horizontal="center" vertical="center" wrapText="1"/>
    </xf>
    <xf numFmtId="168" fontId="11" fillId="24" borderId="21" xfId="0" applyNumberFormat="1" applyFont="1" applyFill="1" applyBorder="1" applyAlignment="1">
      <alignment horizontal="center" vertical="center" wrapText="1"/>
    </xf>
    <xf numFmtId="168" fontId="8" fillId="22" borderId="15" xfId="0" applyNumberFormat="1" applyFont="1" applyFill="1" applyBorder="1" applyAlignment="1">
      <alignment horizontal="center" vertical="center" shrinkToFit="1"/>
    </xf>
    <xf numFmtId="168" fontId="2" fillId="25" borderId="13" xfId="0" applyNumberFormat="1" applyFont="1" applyFill="1" applyBorder="1" applyAlignment="1">
      <alignment horizontal="center" vertical="center" shrinkToFit="1"/>
    </xf>
    <xf numFmtId="168" fontId="2" fillId="25" borderId="22" xfId="0" applyNumberFormat="1" applyFont="1" applyFill="1" applyBorder="1" applyAlignment="1">
      <alignment horizontal="center" vertical="center" wrapText="1"/>
    </xf>
    <xf numFmtId="168" fontId="2" fillId="22" borderId="15" xfId="0" applyNumberFormat="1" applyFont="1" applyFill="1" applyBorder="1" applyAlignment="1">
      <alignment horizontal="center" vertical="center" wrapText="1" shrinkToFit="1"/>
    </xf>
    <xf numFmtId="168" fontId="8" fillId="22" borderId="15" xfId="0" applyNumberFormat="1" applyFont="1" applyFill="1" applyBorder="1" applyAlignment="1">
      <alignment horizontal="center" vertical="center" wrapText="1" shrinkToFit="1"/>
    </xf>
    <xf numFmtId="168" fontId="2" fillId="25" borderId="15" xfId="0" applyNumberFormat="1" applyFont="1" applyFill="1" applyBorder="1" applyAlignment="1">
      <alignment horizontal="center" vertical="center" wrapText="1" shrinkToFit="1"/>
    </xf>
    <xf numFmtId="168" fontId="8" fillId="22" borderId="13" xfId="0" applyNumberFormat="1" applyFont="1" applyFill="1" applyBorder="1" applyAlignment="1">
      <alignment horizontal="center" vertical="center" shrinkToFit="1"/>
    </xf>
    <xf numFmtId="168" fontId="5" fillId="20" borderId="15" xfId="0" applyNumberFormat="1" applyFont="1" applyFill="1" applyBorder="1" applyAlignment="1">
      <alignment horizontal="center" vertical="center" wrapText="1" shrinkToFit="1"/>
    </xf>
    <xf numFmtId="168" fontId="2" fillId="25" borderId="18" xfId="0" applyNumberFormat="1" applyFont="1" applyFill="1" applyBorder="1" applyAlignment="1">
      <alignment horizontal="center" vertical="center" wrapText="1"/>
    </xf>
    <xf numFmtId="168" fontId="5" fillId="26" borderId="0" xfId="0" applyNumberFormat="1" applyFont="1" applyFill="1" applyBorder="1" applyAlignment="1">
      <alignment horizontal="center" vertical="center" wrapText="1" shrinkToFit="1"/>
    </xf>
    <xf numFmtId="4" fontId="5" fillId="20" borderId="18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168" fontId="2" fillId="25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4" borderId="18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0" fontId="2" fillId="26" borderId="11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49" fontId="2" fillId="26" borderId="15" xfId="0" applyNumberFormat="1" applyFont="1" applyFill="1" applyBorder="1" applyAlignment="1">
      <alignment horizontal="center" vertical="center" shrinkToFit="1"/>
    </xf>
    <xf numFmtId="49" fontId="2" fillId="22" borderId="15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left" vertical="top" wrapText="1"/>
    </xf>
    <xf numFmtId="0" fontId="2" fillId="26" borderId="11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left" vertical="top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4" borderId="26" xfId="0" applyNumberFormat="1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4" fontId="11" fillId="4" borderId="12" xfId="0" applyNumberFormat="1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 wrapText="1"/>
    </xf>
    <xf numFmtId="0" fontId="8" fillId="26" borderId="10" xfId="0" applyFont="1" applyFill="1" applyBorder="1" applyAlignment="1">
      <alignment horizontal="center" vertical="center" wrapText="1"/>
    </xf>
    <xf numFmtId="0" fontId="2" fillId="26" borderId="10" xfId="0" applyNumberFormat="1" applyFont="1" applyFill="1" applyBorder="1" applyAlignment="1">
      <alignment horizontal="left" vertical="top" wrapText="1"/>
    </xf>
    <xf numFmtId="0" fontId="2" fillId="26" borderId="10" xfId="0" applyNumberFormat="1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vertical="top" wrapText="1"/>
    </xf>
    <xf numFmtId="0" fontId="4" fillId="24" borderId="25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49" fontId="6" fillId="7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left" vertical="top" wrapText="1"/>
    </xf>
    <xf numFmtId="49" fontId="6" fillId="7" borderId="28" xfId="0" applyNumberFormat="1" applyFont="1" applyFill="1" applyBorder="1" applyAlignment="1">
      <alignment horizontal="center" vertical="center" wrapText="1"/>
    </xf>
    <xf numFmtId="49" fontId="6" fillId="7" borderId="28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 shrinkToFit="1"/>
    </xf>
    <xf numFmtId="0" fontId="2" fillId="26" borderId="10" xfId="0" applyFont="1" applyFill="1" applyBorder="1" applyAlignment="1">
      <alignment horizontal="center" vertical="center" wrapText="1" shrinkToFit="1"/>
    </xf>
    <xf numFmtId="0" fontId="2" fillId="26" borderId="14" xfId="0" applyFont="1" applyFill="1" applyBorder="1" applyAlignment="1">
      <alignment vertical="top" wrapText="1"/>
    </xf>
    <xf numFmtId="4" fontId="2" fillId="26" borderId="13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4" fontId="2" fillId="22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wrapText="1"/>
    </xf>
    <xf numFmtId="2" fontId="2" fillId="26" borderId="10" xfId="0" applyNumberFormat="1" applyFont="1" applyFill="1" applyBorder="1" applyAlignment="1">
      <alignment horizontal="center" vertical="center" wrapText="1"/>
    </xf>
    <xf numFmtId="4" fontId="2" fillId="26" borderId="10" xfId="0" applyNumberFormat="1" applyFont="1" applyFill="1" applyBorder="1" applyAlignment="1">
      <alignment horizontal="center" vertical="center" wrapText="1"/>
    </xf>
    <xf numFmtId="4" fontId="8" fillId="22" borderId="18" xfId="0" applyNumberFormat="1" applyFont="1" applyFill="1" applyBorder="1" applyAlignment="1">
      <alignment horizontal="center" vertical="center" shrinkToFit="1"/>
    </xf>
    <xf numFmtId="4" fontId="8" fillId="22" borderId="15" xfId="0" applyNumberFormat="1" applyFont="1" applyFill="1" applyBorder="1" applyAlignment="1">
      <alignment horizontal="center" vertical="center" shrinkToFit="1"/>
    </xf>
    <xf numFmtId="168" fontId="8" fillId="22" borderId="18" xfId="0" applyNumberFormat="1" applyFont="1" applyFill="1" applyBorder="1" applyAlignment="1">
      <alignment horizontal="center" vertical="center" wrapText="1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6" fillId="7" borderId="10" xfId="0" applyNumberFormat="1" applyFont="1" applyFill="1" applyBorder="1" applyAlignment="1">
      <alignment horizontal="center" vertical="center" shrinkToFit="1"/>
    </xf>
    <xf numFmtId="169" fontId="6" fillId="4" borderId="10" xfId="0" applyNumberFormat="1" applyFont="1" applyFill="1" applyBorder="1" applyAlignment="1">
      <alignment horizontal="center" vertical="center" shrinkToFit="1"/>
    </xf>
    <xf numFmtId="169" fontId="5" fillId="26" borderId="0" xfId="0" applyNumberFormat="1" applyFont="1" applyFill="1" applyBorder="1" applyAlignment="1">
      <alignment horizontal="center" vertical="center" shrinkToFit="1"/>
    </xf>
    <xf numFmtId="0" fontId="2" fillId="25" borderId="11" xfId="0" applyFont="1" applyFill="1" applyBorder="1" applyAlignment="1">
      <alignment horizontal="left" vertical="top" wrapText="1"/>
    </xf>
    <xf numFmtId="169" fontId="11" fillId="4" borderId="12" xfId="0" applyNumberFormat="1" applyFont="1" applyFill="1" applyBorder="1" applyAlignment="1">
      <alignment horizontal="center" vertical="center" wrapText="1"/>
    </xf>
    <xf numFmtId="0" fontId="13" fillId="26" borderId="0" xfId="0" applyFont="1" applyFill="1" applyAlignment="1">
      <alignment wrapText="1"/>
    </xf>
    <xf numFmtId="169" fontId="6" fillId="7" borderId="10" xfId="0" applyNumberFormat="1" applyFont="1" applyFill="1" applyBorder="1" applyAlignment="1">
      <alignment horizontal="center" vertical="center" wrapText="1"/>
    </xf>
    <xf numFmtId="169" fontId="2" fillId="25" borderId="10" xfId="0" applyNumberFormat="1" applyFont="1" applyFill="1" applyBorder="1" applyAlignment="1">
      <alignment horizontal="center" vertical="center" shrinkToFit="1"/>
    </xf>
    <xf numFmtId="4" fontId="11" fillId="24" borderId="17" xfId="0" applyNumberFormat="1" applyFont="1" applyFill="1" applyBorder="1" applyAlignment="1">
      <alignment horizontal="center" vertical="center" wrapText="1"/>
    </xf>
    <xf numFmtId="4" fontId="11" fillId="24" borderId="24" xfId="0" applyNumberFormat="1" applyFont="1" applyFill="1" applyBorder="1" applyAlignment="1">
      <alignment horizontal="center" vertical="center" wrapText="1"/>
    </xf>
    <xf numFmtId="168" fontId="11" fillId="24" borderId="17" xfId="0" applyNumberFormat="1" applyFont="1" applyFill="1" applyBorder="1" applyAlignment="1">
      <alignment horizontal="center" vertical="center" wrapText="1"/>
    </xf>
    <xf numFmtId="49" fontId="11" fillId="26" borderId="28" xfId="0" applyNumberFormat="1" applyFont="1" applyFill="1" applyBorder="1" applyAlignment="1">
      <alignment horizontal="center" vertical="center" wrapText="1"/>
    </xf>
    <xf numFmtId="0" fontId="11" fillId="26" borderId="28" xfId="0" applyFont="1" applyFill="1" applyBorder="1" applyAlignment="1">
      <alignment horizontal="center" vertical="center" wrapText="1"/>
    </xf>
    <xf numFmtId="49" fontId="11" fillId="22" borderId="28" xfId="0" applyNumberFormat="1" applyFont="1" applyFill="1" applyBorder="1" applyAlignment="1">
      <alignment horizontal="center" vertical="center" wrapText="1"/>
    </xf>
    <xf numFmtId="0" fontId="11" fillId="22" borderId="28" xfId="0" applyFont="1" applyFill="1" applyBorder="1" applyAlignment="1">
      <alignment horizontal="center" vertical="center" wrapText="1"/>
    </xf>
    <xf numFmtId="0" fontId="2" fillId="22" borderId="29" xfId="0" applyFont="1" applyFill="1" applyBorder="1" applyAlignment="1">
      <alignment horizontal="left" vertical="center" wrapText="1"/>
    </xf>
    <xf numFmtId="0" fontId="2" fillId="26" borderId="28" xfId="0" applyFont="1" applyFill="1" applyBorder="1" applyAlignment="1">
      <alignment horizontal="center" vertical="center" wrapText="1"/>
    </xf>
    <xf numFmtId="49" fontId="2" fillId="26" borderId="28" xfId="0" applyNumberFormat="1" applyFont="1" applyFill="1" applyBorder="1" applyAlignment="1">
      <alignment horizontal="center" vertical="center" shrinkToFit="1"/>
    </xf>
    <xf numFmtId="0" fontId="2" fillId="22" borderId="28" xfId="0" applyFont="1" applyFill="1" applyBorder="1" applyAlignment="1">
      <alignment horizontal="center" vertical="center" wrapText="1"/>
    </xf>
    <xf numFmtId="49" fontId="2" fillId="22" borderId="28" xfId="0" applyNumberFormat="1" applyFont="1" applyFill="1" applyBorder="1" applyAlignment="1">
      <alignment horizontal="center" vertical="center" shrinkToFit="1"/>
    </xf>
    <xf numFmtId="0" fontId="2" fillId="4" borderId="28" xfId="0" applyFont="1" applyFill="1" applyBorder="1" applyAlignment="1">
      <alignment horizontal="center" vertical="center" wrapText="1"/>
    </xf>
    <xf numFmtId="49" fontId="2" fillId="4" borderId="28" xfId="0" applyNumberFormat="1" applyFont="1" applyFill="1" applyBorder="1" applyAlignment="1">
      <alignment horizontal="center" vertical="center" shrinkToFit="1"/>
    </xf>
    <xf numFmtId="168" fontId="2" fillId="25" borderId="18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 shrinkToFit="1"/>
    </xf>
    <xf numFmtId="0" fontId="2" fillId="22" borderId="10" xfId="0" applyFont="1" applyFill="1" applyBorder="1" applyAlignment="1">
      <alignment horizontal="center" vertical="top" wrapText="1"/>
    </xf>
    <xf numFmtId="0" fontId="2" fillId="26" borderId="10" xfId="0" applyFont="1" applyFill="1" applyBorder="1" applyAlignment="1">
      <alignment horizontal="center" vertical="top" wrapText="1"/>
    </xf>
    <xf numFmtId="169" fontId="11" fillId="22" borderId="24" xfId="0" applyNumberFormat="1" applyFont="1" applyFill="1" applyBorder="1" applyAlignment="1">
      <alignment horizontal="center" vertical="center" wrapText="1"/>
    </xf>
    <xf numFmtId="169" fontId="11" fillId="26" borderId="10" xfId="0" applyNumberFormat="1" applyFont="1" applyFill="1" applyBorder="1" applyAlignment="1">
      <alignment horizontal="center" vertical="center" wrapText="1"/>
    </xf>
    <xf numFmtId="169" fontId="11" fillId="22" borderId="10" xfId="0" applyNumberFormat="1" applyFont="1" applyFill="1" applyBorder="1" applyAlignment="1">
      <alignment horizontal="center" vertical="center" wrapText="1"/>
    </xf>
    <xf numFmtId="170" fontId="2" fillId="26" borderId="10" xfId="0" applyNumberFormat="1" applyFont="1" applyFill="1" applyBorder="1" applyAlignment="1">
      <alignment horizontal="center" vertical="center" shrinkToFit="1"/>
    </xf>
    <xf numFmtId="169" fontId="2" fillId="4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68"/>
  <sheetViews>
    <sheetView showGridLines="0" tabSelected="1" zoomScalePageLayoutView="0" workbookViewId="0" topLeftCell="A7">
      <selection activeCell="B5" sqref="B5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10.7539062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16384" width="9.125" style="2" customWidth="1"/>
  </cols>
  <sheetData>
    <row r="2" spans="2:21" ht="18.75">
      <c r="B2" s="152" t="s">
        <v>212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2:21" ht="36" customHeight="1">
      <c r="B3" s="153" t="s">
        <v>147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</row>
    <row r="4" spans="2:21" ht="18.75">
      <c r="B4" s="154" t="s">
        <v>246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61"/>
    </row>
    <row r="6" spans="2:23" ht="18.75">
      <c r="B6" s="152" t="s">
        <v>213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61"/>
      <c r="W6" s="2"/>
    </row>
    <row r="7" spans="2:23" ht="34.5" customHeight="1">
      <c r="B7" s="153" t="s">
        <v>147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62"/>
      <c r="W7" s="2"/>
    </row>
    <row r="8" spans="2:23" ht="18.75">
      <c r="B8" s="154" t="s">
        <v>214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61"/>
      <c r="V8" s="2"/>
      <c r="W8" s="2"/>
    </row>
    <row r="9" spans="2:23" ht="12.75">
      <c r="B9" s="2"/>
      <c r="V9" s="2"/>
      <c r="W9" s="2"/>
    </row>
    <row r="10" spans="2:23" ht="12.75">
      <c r="B10" s="2"/>
      <c r="V10" s="2"/>
      <c r="W10" s="2"/>
    </row>
    <row r="11" spans="1:23" ht="30.75" customHeight="1">
      <c r="A11" s="157" t="s">
        <v>30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V11" s="2"/>
      <c r="W11" s="2"/>
    </row>
    <row r="12" spans="1:23" ht="57" customHeight="1">
      <c r="A12" s="156" t="s">
        <v>192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V12" s="2"/>
      <c r="W12" s="2"/>
    </row>
    <row r="13" spans="1:23" ht="16.5" thickBot="1">
      <c r="A13" s="39"/>
      <c r="B13" s="39"/>
      <c r="C13" s="39"/>
      <c r="D13" s="39"/>
      <c r="E13" s="39" t="s">
        <v>145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W13" s="44" t="s">
        <v>27</v>
      </c>
    </row>
    <row r="14" spans="1:23" ht="48" thickBot="1">
      <c r="A14" s="92" t="s">
        <v>0</v>
      </c>
      <c r="B14" s="92" t="s">
        <v>20</v>
      </c>
      <c r="C14" s="92" t="s">
        <v>1</v>
      </c>
      <c r="D14" s="76" t="s">
        <v>2</v>
      </c>
      <c r="E14" s="92" t="s">
        <v>6</v>
      </c>
      <c r="F14" s="20" t="s">
        <v>6</v>
      </c>
      <c r="G14" s="4" t="s">
        <v>6</v>
      </c>
      <c r="H14" s="4" t="s">
        <v>6</v>
      </c>
      <c r="I14" s="4" t="s">
        <v>6</v>
      </c>
      <c r="J14" s="4" t="s">
        <v>6</v>
      </c>
      <c r="K14" s="4" t="s">
        <v>6</v>
      </c>
      <c r="L14" s="4" t="s">
        <v>6</v>
      </c>
      <c r="M14" s="4" t="s">
        <v>6</v>
      </c>
      <c r="N14" s="4" t="s">
        <v>6</v>
      </c>
      <c r="O14" s="4" t="s">
        <v>6</v>
      </c>
      <c r="P14" s="4" t="s">
        <v>6</v>
      </c>
      <c r="Q14" s="4" t="s">
        <v>6</v>
      </c>
      <c r="R14" s="4" t="s">
        <v>6</v>
      </c>
      <c r="S14" s="4" t="s">
        <v>6</v>
      </c>
      <c r="T14" s="4" t="s">
        <v>6</v>
      </c>
      <c r="U14" s="31" t="s">
        <v>6</v>
      </c>
      <c r="V14" s="45" t="s">
        <v>29</v>
      </c>
      <c r="W14" s="37" t="s">
        <v>28</v>
      </c>
    </row>
    <row r="15" spans="1:23" ht="25.5" customHeight="1" thickBot="1">
      <c r="A15" s="93" t="s">
        <v>146</v>
      </c>
      <c r="B15" s="94" t="s">
        <v>3</v>
      </c>
      <c r="C15" s="94" t="s">
        <v>4</v>
      </c>
      <c r="D15" s="95"/>
      <c r="E15" s="127">
        <f>E19+E22+E50+E57+E61+E66+E70+E76+E79+E82+E85+E88+E96+E16+E53+E47+E99</f>
        <v>452893.38</v>
      </c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  <c r="W15" s="80"/>
    </row>
    <row r="16" spans="1:23" ht="19.5" customHeight="1" thickBot="1">
      <c r="A16" s="106" t="s">
        <v>215</v>
      </c>
      <c r="B16" s="107" t="s">
        <v>159</v>
      </c>
      <c r="C16" s="107" t="s">
        <v>160</v>
      </c>
      <c r="D16" s="108"/>
      <c r="E16" s="109">
        <f>E17</f>
        <v>1569.6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/>
    </row>
    <row r="17" spans="1:23" ht="18" customHeight="1" thickBot="1">
      <c r="A17" s="84" t="s">
        <v>21</v>
      </c>
      <c r="B17" s="110" t="s">
        <v>159</v>
      </c>
      <c r="C17" s="110" t="s">
        <v>160</v>
      </c>
      <c r="D17" s="111"/>
      <c r="E17" s="112">
        <f>E18</f>
        <v>1569.6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80"/>
    </row>
    <row r="18" spans="1:23" ht="25.5" customHeight="1" thickBot="1">
      <c r="A18" s="70" t="s">
        <v>158</v>
      </c>
      <c r="B18" s="113" t="s">
        <v>159</v>
      </c>
      <c r="C18" s="113" t="s">
        <v>161</v>
      </c>
      <c r="D18" s="114"/>
      <c r="E18" s="115">
        <v>1569.6</v>
      </c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80"/>
    </row>
    <row r="19" spans="1:23" ht="32.25" thickBot="1">
      <c r="A19" s="13" t="s">
        <v>178</v>
      </c>
      <c r="B19" s="16">
        <v>951</v>
      </c>
      <c r="C19" s="9" t="s">
        <v>76</v>
      </c>
      <c r="D19" s="9"/>
      <c r="E19" s="10">
        <f>E20</f>
        <v>10087.55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80"/>
    </row>
    <row r="20" spans="1:23" ht="16.5" thickBot="1">
      <c r="A20" s="84" t="s">
        <v>21</v>
      </c>
      <c r="B20" s="81">
        <v>951</v>
      </c>
      <c r="C20" s="81" t="s">
        <v>76</v>
      </c>
      <c r="D20" s="82"/>
      <c r="E20" s="83">
        <f>E21</f>
        <v>10087.55</v>
      </c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80"/>
    </row>
    <row r="21" spans="1:23" ht="32.25" thickBot="1">
      <c r="A21" s="67" t="s">
        <v>77</v>
      </c>
      <c r="B21" s="74">
        <v>951</v>
      </c>
      <c r="C21" s="66" t="s">
        <v>78</v>
      </c>
      <c r="D21" s="68"/>
      <c r="E21" s="69">
        <v>10087.55</v>
      </c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  <c r="W21" s="80"/>
    </row>
    <row r="22" spans="1:23" ht="16.5" thickBot="1">
      <c r="A22" s="13" t="s">
        <v>216</v>
      </c>
      <c r="B22" s="16">
        <v>953</v>
      </c>
      <c r="C22" s="9" t="s">
        <v>116</v>
      </c>
      <c r="D22" s="9"/>
      <c r="E22" s="120">
        <f>E23</f>
        <v>406948.353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80"/>
    </row>
    <row r="23" spans="1:23" ht="26.25" thickBot="1">
      <c r="A23" s="84" t="s">
        <v>23</v>
      </c>
      <c r="B23" s="81" t="s">
        <v>22</v>
      </c>
      <c r="C23" s="81" t="s">
        <v>4</v>
      </c>
      <c r="D23" s="82"/>
      <c r="E23" s="125">
        <f>E24+E28+E38+E44+E40</f>
        <v>406948.353</v>
      </c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80"/>
    </row>
    <row r="24" spans="1:23" ht="19.5" customHeight="1" thickBot="1">
      <c r="A24" s="86" t="s">
        <v>117</v>
      </c>
      <c r="B24" s="18">
        <v>953</v>
      </c>
      <c r="C24" s="6" t="s">
        <v>118</v>
      </c>
      <c r="D24" s="6"/>
      <c r="E24" s="128">
        <f>E25+E27+E26</f>
        <v>83517.101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80"/>
    </row>
    <row r="25" spans="1:23" ht="32.25" thickBot="1">
      <c r="A25" s="64" t="s">
        <v>77</v>
      </c>
      <c r="B25" s="65">
        <v>953</v>
      </c>
      <c r="C25" s="66" t="s">
        <v>119</v>
      </c>
      <c r="D25" s="66"/>
      <c r="E25" s="119">
        <v>28331.284</v>
      </c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80"/>
    </row>
    <row r="26" spans="1:23" ht="32.25" thickBot="1">
      <c r="A26" s="67" t="s">
        <v>151</v>
      </c>
      <c r="B26" s="65">
        <v>953</v>
      </c>
      <c r="C26" s="66" t="s">
        <v>152</v>
      </c>
      <c r="D26" s="66"/>
      <c r="E26" s="119">
        <v>241.817</v>
      </c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80"/>
    </row>
    <row r="27" spans="1:23" ht="51" customHeight="1" thickBot="1">
      <c r="A27" s="70" t="s">
        <v>120</v>
      </c>
      <c r="B27" s="65">
        <v>953</v>
      </c>
      <c r="C27" s="66" t="s">
        <v>121</v>
      </c>
      <c r="D27" s="66"/>
      <c r="E27" s="119">
        <v>54944</v>
      </c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80"/>
    </row>
    <row r="28" spans="1:23" ht="23.25" customHeight="1" thickBot="1">
      <c r="A28" s="87" t="s">
        <v>122</v>
      </c>
      <c r="B28" s="85">
        <v>953</v>
      </c>
      <c r="C28" s="6" t="s">
        <v>123</v>
      </c>
      <c r="D28" s="6"/>
      <c r="E28" s="128">
        <f>E29+E30+E32+E33+E35+E36+E34+E31+E37</f>
        <v>287370.227</v>
      </c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/>
    </row>
    <row r="29" spans="1:23" ht="32.25" thickBot="1">
      <c r="A29" s="64" t="s">
        <v>45</v>
      </c>
      <c r="B29" s="65">
        <v>953</v>
      </c>
      <c r="C29" s="66" t="s">
        <v>124</v>
      </c>
      <c r="D29" s="66"/>
      <c r="E29" s="119">
        <v>0</v>
      </c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80"/>
    </row>
    <row r="30" spans="1:23" ht="32.25" thickBot="1">
      <c r="A30" s="64" t="s">
        <v>77</v>
      </c>
      <c r="B30" s="65">
        <v>953</v>
      </c>
      <c r="C30" s="66" t="s">
        <v>125</v>
      </c>
      <c r="D30" s="66"/>
      <c r="E30" s="119">
        <v>54497.201</v>
      </c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0"/>
    </row>
    <row r="31" spans="1:23" ht="32.25" thickBot="1">
      <c r="A31" s="67" t="s">
        <v>172</v>
      </c>
      <c r="B31" s="65">
        <v>953</v>
      </c>
      <c r="C31" s="66" t="s">
        <v>173</v>
      </c>
      <c r="D31" s="66"/>
      <c r="E31" s="119">
        <v>3921.026</v>
      </c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80"/>
    </row>
    <row r="32" spans="1:23" ht="32.25" thickBot="1">
      <c r="A32" s="64" t="s">
        <v>126</v>
      </c>
      <c r="B32" s="88">
        <v>953</v>
      </c>
      <c r="C32" s="66" t="s">
        <v>127</v>
      </c>
      <c r="D32" s="66"/>
      <c r="E32" s="119">
        <v>4834</v>
      </c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</row>
    <row r="33" spans="1:23" ht="48" customHeight="1" thickBot="1">
      <c r="A33" s="89" t="s">
        <v>128</v>
      </c>
      <c r="B33" s="90">
        <v>953</v>
      </c>
      <c r="C33" s="66" t="s">
        <v>129</v>
      </c>
      <c r="D33" s="66"/>
      <c r="E33" s="119">
        <v>220568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80"/>
    </row>
    <row r="34" spans="1:23" ht="33" customHeight="1" thickBot="1">
      <c r="A34" s="91" t="s">
        <v>134</v>
      </c>
      <c r="B34" s="74">
        <v>953</v>
      </c>
      <c r="C34" s="66" t="s">
        <v>135</v>
      </c>
      <c r="D34" s="66"/>
      <c r="E34" s="119">
        <v>0</v>
      </c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80"/>
    </row>
    <row r="35" spans="1:23" ht="33" customHeight="1" thickBot="1">
      <c r="A35" s="91" t="s">
        <v>136</v>
      </c>
      <c r="B35" s="74">
        <v>953</v>
      </c>
      <c r="C35" s="66" t="s">
        <v>137</v>
      </c>
      <c r="D35" s="66"/>
      <c r="E35" s="119">
        <v>700</v>
      </c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80"/>
    </row>
    <row r="36" spans="1:23" ht="20.25" customHeight="1" thickBot="1">
      <c r="A36" s="70" t="s">
        <v>138</v>
      </c>
      <c r="B36" s="65">
        <v>953</v>
      </c>
      <c r="C36" s="66" t="s">
        <v>139</v>
      </c>
      <c r="D36" s="66"/>
      <c r="E36" s="119">
        <v>2850</v>
      </c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80"/>
    </row>
    <row r="37" spans="1:23" ht="49.5" customHeight="1" thickBot="1">
      <c r="A37" s="70" t="s">
        <v>189</v>
      </c>
      <c r="B37" s="65">
        <v>953</v>
      </c>
      <c r="C37" s="66" t="s">
        <v>190</v>
      </c>
      <c r="D37" s="66"/>
      <c r="E37" s="119">
        <v>0</v>
      </c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  <c r="W37" s="80"/>
    </row>
    <row r="38" spans="1:23" ht="32.25" thickBot="1">
      <c r="A38" s="86" t="s">
        <v>130</v>
      </c>
      <c r="B38" s="85">
        <v>953</v>
      </c>
      <c r="C38" s="6" t="s">
        <v>131</v>
      </c>
      <c r="D38" s="6"/>
      <c r="E38" s="128">
        <f>E39</f>
        <v>20957.65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80"/>
    </row>
    <row r="39" spans="1:23" ht="32.25" thickBot="1">
      <c r="A39" s="64" t="s">
        <v>132</v>
      </c>
      <c r="B39" s="65">
        <v>953</v>
      </c>
      <c r="C39" s="66" t="s">
        <v>133</v>
      </c>
      <c r="D39" s="66"/>
      <c r="E39" s="119">
        <v>20957.65</v>
      </c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</row>
    <row r="40" spans="1:23" ht="32.25" thickBot="1">
      <c r="A40" s="124" t="s">
        <v>217</v>
      </c>
      <c r="B40" s="18">
        <v>953</v>
      </c>
      <c r="C40" s="6" t="s">
        <v>171</v>
      </c>
      <c r="D40" s="6"/>
      <c r="E40" s="128">
        <f>E43+E41+E42</f>
        <v>780.475</v>
      </c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/>
    </row>
    <row r="41" spans="1:23" ht="32.25" thickBot="1">
      <c r="A41" s="67" t="s">
        <v>231</v>
      </c>
      <c r="B41" s="65">
        <v>953</v>
      </c>
      <c r="C41" s="66" t="s">
        <v>232</v>
      </c>
      <c r="D41" s="66"/>
      <c r="E41" s="119">
        <v>383.69</v>
      </c>
      <c r="F41" s="7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80"/>
    </row>
    <row r="42" spans="1:23" ht="32.25" thickBot="1">
      <c r="A42" s="67" t="s">
        <v>236</v>
      </c>
      <c r="B42" s="65">
        <v>953</v>
      </c>
      <c r="C42" s="66" t="s">
        <v>237</v>
      </c>
      <c r="D42" s="66"/>
      <c r="E42" s="119">
        <v>242.785</v>
      </c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80"/>
    </row>
    <row r="43" spans="1:23" ht="32.25" thickBot="1">
      <c r="A43" s="67" t="s">
        <v>193</v>
      </c>
      <c r="B43" s="65">
        <v>953</v>
      </c>
      <c r="C43" s="66" t="s">
        <v>194</v>
      </c>
      <c r="D43" s="66"/>
      <c r="E43" s="119">
        <v>154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/>
      <c r="W43" s="80"/>
    </row>
    <row r="44" spans="1:23" ht="32.25" thickBot="1">
      <c r="A44" s="86" t="s">
        <v>140</v>
      </c>
      <c r="B44" s="18">
        <v>953</v>
      </c>
      <c r="C44" s="6" t="s">
        <v>141</v>
      </c>
      <c r="D44" s="6"/>
      <c r="E44" s="128">
        <f>E45+E46</f>
        <v>14322.9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80"/>
    </row>
    <row r="45" spans="1:23" ht="32.25" thickBot="1">
      <c r="A45" s="64" t="s">
        <v>45</v>
      </c>
      <c r="B45" s="65">
        <v>953</v>
      </c>
      <c r="C45" s="66" t="s">
        <v>142</v>
      </c>
      <c r="D45" s="66"/>
      <c r="E45" s="119">
        <v>13729.9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80"/>
    </row>
    <row r="46" spans="1:23" ht="16.5" thickBot="1">
      <c r="A46" s="64" t="s">
        <v>174</v>
      </c>
      <c r="B46" s="65">
        <v>953</v>
      </c>
      <c r="C46" s="66" t="s">
        <v>175</v>
      </c>
      <c r="D46" s="66"/>
      <c r="E46" s="119">
        <v>593</v>
      </c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80"/>
    </row>
    <row r="47" spans="1:23" ht="16.5" thickBot="1">
      <c r="A47" s="8" t="s">
        <v>218</v>
      </c>
      <c r="B47" s="16">
        <v>951</v>
      </c>
      <c r="C47" s="9" t="s">
        <v>167</v>
      </c>
      <c r="D47" s="9"/>
      <c r="E47" s="10">
        <f>E48</f>
        <v>50</v>
      </c>
      <c r="F47" s="7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80"/>
    </row>
    <row r="48" spans="1:23" ht="16.5" thickBot="1">
      <c r="A48" s="84" t="s">
        <v>21</v>
      </c>
      <c r="B48" s="103">
        <v>951</v>
      </c>
      <c r="C48" s="104" t="s">
        <v>167</v>
      </c>
      <c r="D48" s="104"/>
      <c r="E48" s="105">
        <f>E49</f>
        <v>50</v>
      </c>
      <c r="F48" s="77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80"/>
    </row>
    <row r="49" spans="1:23" ht="32.25" thickBot="1">
      <c r="A49" s="70" t="s">
        <v>165</v>
      </c>
      <c r="B49" s="65">
        <v>951</v>
      </c>
      <c r="C49" s="66" t="s">
        <v>166</v>
      </c>
      <c r="D49" s="66"/>
      <c r="E49" s="69">
        <v>50</v>
      </c>
      <c r="F49" s="77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/>
      <c r="W49" s="80"/>
    </row>
    <row r="50" spans="1:23" ht="16.5" customHeight="1" thickBot="1">
      <c r="A50" s="13" t="s">
        <v>219</v>
      </c>
      <c r="B50" s="16">
        <v>951</v>
      </c>
      <c r="C50" s="9" t="s">
        <v>101</v>
      </c>
      <c r="D50" s="9"/>
      <c r="E50" s="10">
        <f>E51</f>
        <v>50</v>
      </c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/>
      <c r="W50" s="80"/>
    </row>
    <row r="51" spans="1:23" ht="16.5" thickBot="1">
      <c r="A51" s="84" t="s">
        <v>21</v>
      </c>
      <c r="B51" s="81">
        <v>951</v>
      </c>
      <c r="C51" s="81" t="s">
        <v>101</v>
      </c>
      <c r="D51" s="82"/>
      <c r="E51" s="83">
        <f>E52</f>
        <v>50</v>
      </c>
      <c r="F51" s="77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/>
      <c r="W51" s="80"/>
    </row>
    <row r="52" spans="1:23" ht="33" customHeight="1" thickBot="1">
      <c r="A52" s="70" t="s">
        <v>102</v>
      </c>
      <c r="B52" s="65">
        <v>951</v>
      </c>
      <c r="C52" s="66" t="s">
        <v>103</v>
      </c>
      <c r="D52" s="66"/>
      <c r="E52" s="69">
        <v>50</v>
      </c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/>
      <c r="W52" s="80"/>
    </row>
    <row r="53" spans="1:23" ht="33" customHeight="1" thickBot="1">
      <c r="A53" s="75" t="s">
        <v>220</v>
      </c>
      <c r="B53" s="16">
        <v>951</v>
      </c>
      <c r="C53" s="9" t="s">
        <v>153</v>
      </c>
      <c r="D53" s="9"/>
      <c r="E53" s="10">
        <f>E54</f>
        <v>158.5</v>
      </c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9"/>
      <c r="W53" s="80"/>
    </row>
    <row r="54" spans="1:23" ht="18.75" customHeight="1" thickBot="1">
      <c r="A54" s="84" t="s">
        <v>21</v>
      </c>
      <c r="B54" s="103">
        <v>951</v>
      </c>
      <c r="C54" s="104" t="s">
        <v>153</v>
      </c>
      <c r="D54" s="104"/>
      <c r="E54" s="105">
        <f>E55+E56</f>
        <v>158.5</v>
      </c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9"/>
      <c r="W54" s="80"/>
    </row>
    <row r="55" spans="1:23" ht="33" customHeight="1" thickBot="1">
      <c r="A55" s="64" t="s">
        <v>156</v>
      </c>
      <c r="B55" s="65">
        <v>951</v>
      </c>
      <c r="C55" s="66" t="s">
        <v>154</v>
      </c>
      <c r="D55" s="66"/>
      <c r="E55" s="69">
        <v>138.5</v>
      </c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9"/>
      <c r="W55" s="80"/>
    </row>
    <row r="56" spans="1:23" ht="33" customHeight="1" thickBot="1">
      <c r="A56" s="64" t="s">
        <v>157</v>
      </c>
      <c r="B56" s="65">
        <v>951</v>
      </c>
      <c r="C56" s="66" t="s">
        <v>155</v>
      </c>
      <c r="D56" s="66"/>
      <c r="E56" s="69">
        <v>20</v>
      </c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9"/>
      <c r="W56" s="80"/>
    </row>
    <row r="57" spans="1:23" ht="20.25" customHeight="1" thickBot="1">
      <c r="A57" s="106" t="s">
        <v>221</v>
      </c>
      <c r="B57" s="16">
        <v>951</v>
      </c>
      <c r="C57" s="9" t="s">
        <v>18</v>
      </c>
      <c r="D57" s="9"/>
      <c r="E57" s="10">
        <f>E58</f>
        <v>107.66</v>
      </c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/>
      <c r="W57" s="80"/>
    </row>
    <row r="58" spans="1:23" ht="16.5" thickBot="1">
      <c r="A58" s="84" t="s">
        <v>21</v>
      </c>
      <c r="B58" s="81">
        <v>951</v>
      </c>
      <c r="C58" s="81" t="s">
        <v>18</v>
      </c>
      <c r="D58" s="82"/>
      <c r="E58" s="83">
        <f>E59+E60</f>
        <v>107.66</v>
      </c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  <c r="W58" s="80"/>
    </row>
    <row r="59" spans="1:23" ht="34.5" customHeight="1" thickBot="1">
      <c r="A59" s="64" t="s">
        <v>53</v>
      </c>
      <c r="B59" s="65">
        <v>951</v>
      </c>
      <c r="C59" s="66" t="s">
        <v>54</v>
      </c>
      <c r="D59" s="66"/>
      <c r="E59" s="69">
        <v>67.66</v>
      </c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/>
      <c r="W59" s="80"/>
    </row>
    <row r="60" spans="1:23" ht="32.25" thickBot="1">
      <c r="A60" s="64" t="s">
        <v>55</v>
      </c>
      <c r="B60" s="65">
        <v>951</v>
      </c>
      <c r="C60" s="66" t="s">
        <v>56</v>
      </c>
      <c r="D60" s="66"/>
      <c r="E60" s="69">
        <v>40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/>
      <c r="W60" s="80"/>
    </row>
    <row r="61" spans="1:23" ht="35.25" customHeight="1" thickBot="1">
      <c r="A61" s="106" t="s">
        <v>222</v>
      </c>
      <c r="B61" s="16">
        <v>951</v>
      </c>
      <c r="C61" s="9" t="s">
        <v>68</v>
      </c>
      <c r="D61" s="9"/>
      <c r="E61" s="120">
        <f>E62</f>
        <v>100</v>
      </c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/>
      <c r="W61" s="80"/>
    </row>
    <row r="62" spans="1:23" ht="16.5" thickBot="1">
      <c r="A62" s="84" t="s">
        <v>21</v>
      </c>
      <c r="B62" s="81">
        <v>951</v>
      </c>
      <c r="C62" s="81" t="s">
        <v>68</v>
      </c>
      <c r="D62" s="82"/>
      <c r="E62" s="125">
        <f>E63+E64+E65</f>
        <v>100</v>
      </c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/>
      <c r="W62" s="80"/>
    </row>
    <row r="63" spans="1:23" ht="49.5" customHeight="1" thickBot="1">
      <c r="A63" s="64" t="s">
        <v>69</v>
      </c>
      <c r="B63" s="65">
        <v>951</v>
      </c>
      <c r="C63" s="66" t="s">
        <v>70</v>
      </c>
      <c r="D63" s="66"/>
      <c r="E63" s="119">
        <v>50</v>
      </c>
      <c r="F63" s="77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/>
      <c r="W63" s="80"/>
    </row>
    <row r="64" spans="1:23" ht="35.25" customHeight="1" thickBot="1">
      <c r="A64" s="64" t="s">
        <v>71</v>
      </c>
      <c r="B64" s="65">
        <v>951</v>
      </c>
      <c r="C64" s="66" t="s">
        <v>72</v>
      </c>
      <c r="D64" s="66"/>
      <c r="E64" s="119">
        <v>50</v>
      </c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/>
      <c r="W64" s="80"/>
    </row>
    <row r="65" spans="1:23" ht="35.25" customHeight="1" thickBot="1">
      <c r="A65" s="64" t="s">
        <v>187</v>
      </c>
      <c r="B65" s="65">
        <v>951</v>
      </c>
      <c r="C65" s="66" t="s">
        <v>188</v>
      </c>
      <c r="D65" s="66"/>
      <c r="E65" s="119">
        <v>0</v>
      </c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80"/>
    </row>
    <row r="66" spans="1:23" ht="33" customHeight="1" thickBot="1">
      <c r="A66" s="106" t="s">
        <v>223</v>
      </c>
      <c r="B66" s="16">
        <v>951</v>
      </c>
      <c r="C66" s="9" t="s">
        <v>73</v>
      </c>
      <c r="D66" s="9"/>
      <c r="E66" s="120">
        <f>E67</f>
        <v>371.15</v>
      </c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/>
      <c r="W66" s="80"/>
    </row>
    <row r="67" spans="1:23" ht="16.5" thickBot="1">
      <c r="A67" s="84" t="s">
        <v>21</v>
      </c>
      <c r="B67" s="81">
        <v>951</v>
      </c>
      <c r="C67" s="81" t="s">
        <v>73</v>
      </c>
      <c r="D67" s="82"/>
      <c r="E67" s="125">
        <f>E68+E69</f>
        <v>371.15</v>
      </c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  <c r="W67" s="80"/>
    </row>
    <row r="68" spans="1:23" ht="48" thickBot="1">
      <c r="A68" s="64" t="s">
        <v>74</v>
      </c>
      <c r="B68" s="65">
        <v>951</v>
      </c>
      <c r="C68" s="66" t="s">
        <v>75</v>
      </c>
      <c r="D68" s="66"/>
      <c r="E68" s="119">
        <v>371.15</v>
      </c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/>
      <c r="W68" s="80"/>
    </row>
    <row r="69" spans="1:23" ht="79.5" thickBot="1">
      <c r="A69" s="126" t="s">
        <v>181</v>
      </c>
      <c r="B69" s="65">
        <v>951</v>
      </c>
      <c r="C69" s="66" t="s">
        <v>182</v>
      </c>
      <c r="D69" s="66"/>
      <c r="E69" s="119">
        <v>0</v>
      </c>
      <c r="F69" s="7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80"/>
    </row>
    <row r="70" spans="1:23" ht="34.5" customHeight="1" thickBot="1">
      <c r="A70" s="106" t="s">
        <v>224</v>
      </c>
      <c r="B70" s="16">
        <v>951</v>
      </c>
      <c r="C70" s="11" t="s">
        <v>63</v>
      </c>
      <c r="D70" s="11"/>
      <c r="E70" s="12">
        <f>E71</f>
        <v>11700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/>
      <c r="W70" s="80"/>
    </row>
    <row r="71" spans="1:23" ht="16.5" thickBot="1">
      <c r="A71" s="84" t="s">
        <v>21</v>
      </c>
      <c r="B71" s="81">
        <v>951</v>
      </c>
      <c r="C71" s="81" t="s">
        <v>63</v>
      </c>
      <c r="D71" s="82"/>
      <c r="E71" s="83">
        <f>E72+E75+E73+E74</f>
        <v>11700</v>
      </c>
      <c r="F71" s="77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/>
      <c r="W71" s="80"/>
    </row>
    <row r="72" spans="1:23" ht="49.5" customHeight="1" thickBot="1">
      <c r="A72" s="64" t="s">
        <v>64</v>
      </c>
      <c r="B72" s="65">
        <v>951</v>
      </c>
      <c r="C72" s="66" t="s">
        <v>65</v>
      </c>
      <c r="D72" s="66"/>
      <c r="E72" s="69">
        <v>2892.92</v>
      </c>
      <c r="F72" s="77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80"/>
    </row>
    <row r="73" spans="1:23" ht="49.5" customHeight="1" thickBot="1">
      <c r="A73" s="64" t="s">
        <v>208</v>
      </c>
      <c r="B73" s="65">
        <v>951</v>
      </c>
      <c r="C73" s="66" t="s">
        <v>210</v>
      </c>
      <c r="D73" s="66"/>
      <c r="E73" s="69">
        <v>3091.2</v>
      </c>
      <c r="F73" s="77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/>
      <c r="W73" s="80"/>
    </row>
    <row r="74" spans="1:23" ht="49.5" customHeight="1" thickBot="1">
      <c r="A74" s="64" t="s">
        <v>209</v>
      </c>
      <c r="B74" s="65">
        <v>951</v>
      </c>
      <c r="C74" s="66" t="s">
        <v>211</v>
      </c>
      <c r="D74" s="66"/>
      <c r="E74" s="69">
        <v>5715.88</v>
      </c>
      <c r="F74" s="77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/>
      <c r="W74" s="80"/>
    </row>
    <row r="75" spans="1:23" ht="32.25" customHeight="1" thickBot="1">
      <c r="A75" s="126" t="s">
        <v>183</v>
      </c>
      <c r="B75" s="65">
        <v>951</v>
      </c>
      <c r="C75" s="66" t="s">
        <v>184</v>
      </c>
      <c r="D75" s="66"/>
      <c r="E75" s="69">
        <v>0</v>
      </c>
      <c r="F75" s="77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/>
      <c r="W75" s="80"/>
    </row>
    <row r="76" spans="1:23" ht="16.5" thickBot="1">
      <c r="A76" s="106" t="s">
        <v>225</v>
      </c>
      <c r="B76" s="16">
        <v>951</v>
      </c>
      <c r="C76" s="9" t="s">
        <v>90</v>
      </c>
      <c r="D76" s="9"/>
      <c r="E76" s="10">
        <f>E77</f>
        <v>200</v>
      </c>
      <c r="F76" s="77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/>
      <c r="W76" s="80"/>
    </row>
    <row r="77" spans="1:23" ht="16.5" thickBot="1">
      <c r="A77" s="84" t="s">
        <v>21</v>
      </c>
      <c r="B77" s="81">
        <v>951</v>
      </c>
      <c r="C77" s="81" t="s">
        <v>90</v>
      </c>
      <c r="D77" s="82"/>
      <c r="E77" s="83">
        <f>E78</f>
        <v>200</v>
      </c>
      <c r="F77" s="77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9"/>
      <c r="W77" s="80"/>
    </row>
    <row r="78" spans="1:23" ht="33.75" customHeight="1" thickBot="1">
      <c r="A78" s="70" t="s">
        <v>91</v>
      </c>
      <c r="B78" s="65">
        <v>951</v>
      </c>
      <c r="C78" s="66" t="s">
        <v>92</v>
      </c>
      <c r="D78" s="66"/>
      <c r="E78" s="69">
        <v>200</v>
      </c>
      <c r="F78" s="77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9"/>
      <c r="W78" s="80"/>
    </row>
    <row r="79" spans="1:23" ht="16.5" thickBot="1">
      <c r="A79" s="106" t="s">
        <v>226</v>
      </c>
      <c r="B79" s="16">
        <v>951</v>
      </c>
      <c r="C79" s="9" t="s">
        <v>93</v>
      </c>
      <c r="D79" s="9"/>
      <c r="E79" s="10">
        <f>E80</f>
        <v>100</v>
      </c>
      <c r="F79" s="77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9"/>
      <c r="W79" s="80"/>
    </row>
    <row r="80" spans="1:23" ht="16.5" thickBot="1">
      <c r="A80" s="84" t="s">
        <v>21</v>
      </c>
      <c r="B80" s="81">
        <v>951</v>
      </c>
      <c r="C80" s="81" t="s">
        <v>93</v>
      </c>
      <c r="D80" s="82"/>
      <c r="E80" s="83">
        <f>E81</f>
        <v>100</v>
      </c>
      <c r="F80" s="7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9"/>
      <c r="W80" s="80"/>
    </row>
    <row r="81" spans="1:23" ht="32.25" thickBot="1">
      <c r="A81" s="70" t="s">
        <v>94</v>
      </c>
      <c r="B81" s="65">
        <v>951</v>
      </c>
      <c r="C81" s="66" t="s">
        <v>95</v>
      </c>
      <c r="D81" s="66"/>
      <c r="E81" s="69">
        <v>100</v>
      </c>
      <c r="F81" s="77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9"/>
      <c r="W81" s="80"/>
    </row>
    <row r="82" spans="1:23" ht="16.5" thickBot="1">
      <c r="A82" s="8" t="s">
        <v>227</v>
      </c>
      <c r="B82" s="16">
        <v>951</v>
      </c>
      <c r="C82" s="9" t="s">
        <v>96</v>
      </c>
      <c r="D82" s="9"/>
      <c r="E82" s="10">
        <f>E83</f>
        <v>50</v>
      </c>
      <c r="F82" s="77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9"/>
      <c r="W82" s="80"/>
    </row>
    <row r="83" spans="1:23" ht="16.5" thickBot="1">
      <c r="A83" s="84" t="s">
        <v>21</v>
      </c>
      <c r="B83" s="81">
        <v>951</v>
      </c>
      <c r="C83" s="81" t="s">
        <v>96</v>
      </c>
      <c r="D83" s="82"/>
      <c r="E83" s="83">
        <f>E84</f>
        <v>50</v>
      </c>
      <c r="F83" s="77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9"/>
      <c r="W83" s="80"/>
    </row>
    <row r="84" spans="1:23" ht="34.5" customHeight="1" thickBot="1">
      <c r="A84" s="70" t="s">
        <v>97</v>
      </c>
      <c r="B84" s="65">
        <v>951</v>
      </c>
      <c r="C84" s="66" t="s">
        <v>98</v>
      </c>
      <c r="D84" s="66"/>
      <c r="E84" s="69">
        <v>50</v>
      </c>
      <c r="F84" s="77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9"/>
      <c r="W84" s="80"/>
    </row>
    <row r="85" spans="1:23" ht="18.75" customHeight="1" thickBot="1">
      <c r="A85" s="75" t="s">
        <v>228</v>
      </c>
      <c r="B85" s="17">
        <v>951</v>
      </c>
      <c r="C85" s="9" t="s">
        <v>104</v>
      </c>
      <c r="D85" s="9"/>
      <c r="E85" s="10">
        <f>E86</f>
        <v>291.62</v>
      </c>
      <c r="F85" s="77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9"/>
      <c r="W85" s="80"/>
    </row>
    <row r="86" spans="1:23" ht="22.5" customHeight="1" thickBot="1">
      <c r="A86" s="84" t="s">
        <v>21</v>
      </c>
      <c r="B86" s="81">
        <v>951</v>
      </c>
      <c r="C86" s="81" t="s">
        <v>104</v>
      </c>
      <c r="D86" s="82"/>
      <c r="E86" s="83">
        <f>E87</f>
        <v>291.62</v>
      </c>
      <c r="F86" s="77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9"/>
      <c r="W86" s="80"/>
    </row>
    <row r="87" spans="1:23" ht="34.5" customHeight="1" thickBot="1">
      <c r="A87" s="70" t="s">
        <v>105</v>
      </c>
      <c r="B87" s="65">
        <v>951</v>
      </c>
      <c r="C87" s="66" t="s">
        <v>106</v>
      </c>
      <c r="D87" s="66"/>
      <c r="E87" s="69">
        <v>291.62</v>
      </c>
      <c r="F87" s="77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9"/>
      <c r="W87" s="80"/>
    </row>
    <row r="88" spans="1:23" ht="16.5" thickBot="1">
      <c r="A88" s="13" t="s">
        <v>79</v>
      </c>
      <c r="B88" s="16">
        <v>951</v>
      </c>
      <c r="C88" s="11" t="s">
        <v>80</v>
      </c>
      <c r="D88" s="11"/>
      <c r="E88" s="12">
        <f>E89</f>
        <v>18527.470000000005</v>
      </c>
      <c r="F88" s="77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9"/>
      <c r="W88" s="80"/>
    </row>
    <row r="89" spans="1:23" ht="16.5" thickBot="1">
      <c r="A89" s="84" t="s">
        <v>21</v>
      </c>
      <c r="B89" s="81">
        <v>951</v>
      </c>
      <c r="C89" s="81" t="s">
        <v>80</v>
      </c>
      <c r="D89" s="82"/>
      <c r="E89" s="83">
        <f>E90+E92</f>
        <v>18527.470000000005</v>
      </c>
      <c r="F89" s="77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9"/>
      <c r="W89" s="80"/>
    </row>
    <row r="90" spans="1:23" ht="16.5" thickBot="1">
      <c r="A90" s="5" t="s">
        <v>31</v>
      </c>
      <c r="B90" s="18">
        <v>951</v>
      </c>
      <c r="C90" s="6" t="s">
        <v>81</v>
      </c>
      <c r="D90" s="6"/>
      <c r="E90" s="7">
        <f>E91</f>
        <v>100</v>
      </c>
      <c r="F90" s="77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9"/>
      <c r="W90" s="80"/>
    </row>
    <row r="91" spans="1:23" ht="32.25" thickBot="1">
      <c r="A91" s="70" t="s">
        <v>82</v>
      </c>
      <c r="B91" s="65">
        <v>951</v>
      </c>
      <c r="C91" s="66" t="s">
        <v>83</v>
      </c>
      <c r="D91" s="66"/>
      <c r="E91" s="69">
        <v>100</v>
      </c>
      <c r="F91" s="77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9"/>
      <c r="W91" s="80"/>
    </row>
    <row r="92" spans="1:23" ht="19.5" customHeight="1" thickBot="1">
      <c r="A92" s="59" t="s">
        <v>84</v>
      </c>
      <c r="B92" s="18">
        <v>951</v>
      </c>
      <c r="C92" s="6" t="s">
        <v>85</v>
      </c>
      <c r="D92" s="6"/>
      <c r="E92" s="7">
        <f>E93+E95+E94</f>
        <v>18427.470000000005</v>
      </c>
      <c r="F92" s="77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9"/>
      <c r="W92" s="80"/>
    </row>
    <row r="93" spans="1:23" ht="32.25" thickBot="1">
      <c r="A93" s="64" t="s">
        <v>86</v>
      </c>
      <c r="B93" s="65">
        <v>951</v>
      </c>
      <c r="C93" s="66" t="s">
        <v>87</v>
      </c>
      <c r="D93" s="66"/>
      <c r="E93" s="69">
        <v>10177.7</v>
      </c>
      <c r="F93" s="77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9"/>
      <c r="W93" s="80"/>
    </row>
    <row r="94" spans="1:23" ht="16.5" thickBot="1">
      <c r="A94" s="67" t="s">
        <v>234</v>
      </c>
      <c r="B94" s="65">
        <v>951</v>
      </c>
      <c r="C94" s="66" t="s">
        <v>235</v>
      </c>
      <c r="D94" s="66"/>
      <c r="E94" s="69">
        <v>54.99</v>
      </c>
      <c r="F94" s="77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9"/>
      <c r="W94" s="80"/>
    </row>
    <row r="95" spans="1:23" ht="32.25" thickBot="1">
      <c r="A95" s="64" t="s">
        <v>88</v>
      </c>
      <c r="B95" s="65">
        <v>951</v>
      </c>
      <c r="C95" s="66" t="s">
        <v>89</v>
      </c>
      <c r="D95" s="66"/>
      <c r="E95" s="69">
        <v>8194.78</v>
      </c>
      <c r="F95" s="77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9"/>
      <c r="W95" s="80"/>
    </row>
    <row r="96" spans="1:23" ht="32.25" thickBot="1">
      <c r="A96" s="106" t="s">
        <v>229</v>
      </c>
      <c r="B96" s="16">
        <v>951</v>
      </c>
      <c r="C96" s="9" t="s">
        <v>57</v>
      </c>
      <c r="D96" s="9"/>
      <c r="E96" s="10">
        <f>E97</f>
        <v>100</v>
      </c>
      <c r="F96" s="77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9"/>
      <c r="W96" s="80"/>
    </row>
    <row r="97" spans="1:23" ht="21.75" customHeight="1" thickBot="1">
      <c r="A97" s="84" t="s">
        <v>21</v>
      </c>
      <c r="B97" s="81">
        <v>951</v>
      </c>
      <c r="C97" s="81" t="s">
        <v>57</v>
      </c>
      <c r="D97" s="82"/>
      <c r="E97" s="83">
        <f>E98</f>
        <v>100</v>
      </c>
      <c r="F97" s="77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9"/>
      <c r="W97" s="80"/>
    </row>
    <row r="98" spans="1:23" ht="34.5" customHeight="1" thickBot="1">
      <c r="A98" s="64" t="s">
        <v>58</v>
      </c>
      <c r="B98" s="65">
        <v>951</v>
      </c>
      <c r="C98" s="66" t="s">
        <v>59</v>
      </c>
      <c r="D98" s="66"/>
      <c r="E98" s="69">
        <v>100</v>
      </c>
      <c r="F98" s="77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9"/>
      <c r="W98" s="80"/>
    </row>
    <row r="99" spans="1:23" ht="34.5" customHeight="1" thickBot="1">
      <c r="A99" s="106" t="s">
        <v>230</v>
      </c>
      <c r="B99" s="139">
        <v>951</v>
      </c>
      <c r="C99" s="140" t="s">
        <v>196</v>
      </c>
      <c r="D99" s="140"/>
      <c r="E99" s="120">
        <f>E100</f>
        <v>2481.477</v>
      </c>
      <c r="F99" s="77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9"/>
      <c r="W99" s="80"/>
    </row>
    <row r="100" spans="1:23" ht="23.25" customHeight="1" thickBot="1">
      <c r="A100" s="84" t="s">
        <v>21</v>
      </c>
      <c r="B100" s="141">
        <v>951</v>
      </c>
      <c r="C100" s="142" t="s">
        <v>196</v>
      </c>
      <c r="D100" s="142"/>
      <c r="E100" s="151">
        <f>E101+E102</f>
        <v>2481.477</v>
      </c>
      <c r="F100" s="77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9"/>
      <c r="W100" s="80"/>
    </row>
    <row r="101" spans="1:23" ht="48.75" customHeight="1" thickBot="1">
      <c r="A101" s="64" t="s">
        <v>195</v>
      </c>
      <c r="B101" s="137">
        <v>951</v>
      </c>
      <c r="C101" s="138" t="s">
        <v>197</v>
      </c>
      <c r="D101" s="138"/>
      <c r="E101" s="119">
        <v>1181.477</v>
      </c>
      <c r="F101" s="77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9"/>
      <c r="W101" s="80"/>
    </row>
    <row r="102" spans="1:23" ht="48.75" customHeight="1" thickBot="1">
      <c r="A102" s="64" t="s">
        <v>244</v>
      </c>
      <c r="B102" s="137">
        <v>951</v>
      </c>
      <c r="C102" s="138" t="s">
        <v>245</v>
      </c>
      <c r="D102" s="138"/>
      <c r="E102" s="119">
        <v>1300</v>
      </c>
      <c r="F102" s="77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9"/>
      <c r="W102" s="80"/>
    </row>
    <row r="103" spans="1:23" ht="38.25" thickBot="1">
      <c r="A103" s="96" t="s">
        <v>32</v>
      </c>
      <c r="B103" s="97" t="s">
        <v>3</v>
      </c>
      <c r="C103" s="98" t="s">
        <v>33</v>
      </c>
      <c r="D103" s="98"/>
      <c r="E103" s="121">
        <f>E104+E157</f>
        <v>103123.822</v>
      </c>
      <c r="F103" s="77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9"/>
      <c r="W103" s="80"/>
    </row>
    <row r="104" spans="1:23" ht="19.5" thickBot="1">
      <c r="A104" s="84" t="s">
        <v>21</v>
      </c>
      <c r="B104" s="81">
        <v>951</v>
      </c>
      <c r="C104" s="81" t="s">
        <v>33</v>
      </c>
      <c r="D104" s="82"/>
      <c r="E104" s="122">
        <f>E105+E106+E111+E115+E118+E119+E132+E134+E138+E145+E147+E149+E151+E153+E155+E142+E113+E117+E136+E140</f>
        <v>99920.865</v>
      </c>
      <c r="F104" s="24" t="e">
        <f>#REF!+#REF!+F132+F134+#REF!+#REF!+#REF!+#REF!+#REF!+#REF!+#REF!+F153</f>
        <v>#REF!</v>
      </c>
      <c r="G104" s="24" t="e">
        <f>#REF!+#REF!+G132+G134+#REF!+#REF!+#REF!+#REF!+#REF!+#REF!+#REF!+G153</f>
        <v>#REF!</v>
      </c>
      <c r="H104" s="24" t="e">
        <f>#REF!+#REF!+H132+H134+#REF!+#REF!+#REF!+#REF!+#REF!+#REF!+#REF!+H153</f>
        <v>#REF!</v>
      </c>
      <c r="I104" s="24" t="e">
        <f>#REF!+#REF!+I132+I134+#REF!+#REF!+#REF!+#REF!+#REF!+#REF!+#REF!+I153</f>
        <v>#REF!</v>
      </c>
      <c r="J104" s="24" t="e">
        <f>#REF!+#REF!+J132+J134+#REF!+#REF!+#REF!+#REF!+#REF!+#REF!+#REF!+J153</f>
        <v>#REF!</v>
      </c>
      <c r="K104" s="24" t="e">
        <f>#REF!+#REF!+K132+K134+#REF!+#REF!+#REF!+#REF!+#REF!+#REF!+#REF!+K153</f>
        <v>#REF!</v>
      </c>
      <c r="L104" s="24" t="e">
        <f>#REF!+#REF!+L132+L134+#REF!+#REF!+#REF!+#REF!+#REF!+#REF!+#REF!+L153</f>
        <v>#REF!</v>
      </c>
      <c r="M104" s="24" t="e">
        <f>#REF!+#REF!+M132+M134+#REF!+#REF!+#REF!+#REF!+#REF!+#REF!+#REF!+M153</f>
        <v>#REF!</v>
      </c>
      <c r="N104" s="24" t="e">
        <f>#REF!+#REF!+N132+N134+#REF!+#REF!+#REF!+#REF!+#REF!+#REF!+#REF!+N153</f>
        <v>#REF!</v>
      </c>
      <c r="O104" s="24" t="e">
        <f>#REF!+#REF!+O132+O134+#REF!+#REF!+#REF!+#REF!+#REF!+#REF!+#REF!+O153</f>
        <v>#REF!</v>
      </c>
      <c r="P104" s="24" t="e">
        <f>#REF!+#REF!+P132+P134+#REF!+#REF!+#REF!+#REF!+#REF!+#REF!+#REF!+P153</f>
        <v>#REF!</v>
      </c>
      <c r="Q104" s="24" t="e">
        <f>#REF!+#REF!+Q132+Q134+#REF!+#REF!+#REF!+#REF!+#REF!+#REF!+#REF!+Q153</f>
        <v>#REF!</v>
      </c>
      <c r="R104" s="24" t="e">
        <f>#REF!+#REF!+R132+R134+#REF!+#REF!+#REF!+#REF!+#REF!+#REF!+#REF!+R153</f>
        <v>#REF!</v>
      </c>
      <c r="S104" s="24" t="e">
        <f>#REF!+#REF!+S132+S134+#REF!+#REF!+#REF!+#REF!+#REF!+#REF!+#REF!+S153</f>
        <v>#REF!</v>
      </c>
      <c r="T104" s="24" t="e">
        <f>#REF!+#REF!+T132+T134+#REF!+#REF!+#REF!+#REF!+#REF!+#REF!+#REF!+T153</f>
        <v>#REF!</v>
      </c>
      <c r="U104" s="24" t="e">
        <f>#REF!+#REF!+U132+U134+#REF!+#REF!+#REF!+#REF!+#REF!+#REF!+#REF!+U153</f>
        <v>#REF!</v>
      </c>
      <c r="V104" s="47" t="e">
        <f>#REF!+#REF!+V132+V134+#REF!+#REF!+#REF!+#REF!+#REF!+#REF!+#REF!+V153</f>
        <v>#REF!</v>
      </c>
      <c r="W104" s="46" t="e">
        <f>V104/E104*100</f>
        <v>#REF!</v>
      </c>
    </row>
    <row r="105" spans="1:23" ht="20.25" customHeight="1" outlineLevel="3" thickBot="1">
      <c r="A105" s="8" t="s">
        <v>35</v>
      </c>
      <c r="B105" s="16">
        <v>951</v>
      </c>
      <c r="C105" s="9" t="s">
        <v>36</v>
      </c>
      <c r="D105" s="9"/>
      <c r="E105" s="10">
        <v>1716.18</v>
      </c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48"/>
      <c r="W105" s="46"/>
    </row>
    <row r="106" spans="1:23" ht="49.5" customHeight="1" outlineLevel="5" thickBot="1">
      <c r="A106" s="8" t="s">
        <v>7</v>
      </c>
      <c r="B106" s="16">
        <v>951</v>
      </c>
      <c r="C106" s="9" t="s">
        <v>34</v>
      </c>
      <c r="D106" s="9"/>
      <c r="E106" s="120">
        <f>E107+E108+E109+E110</f>
        <v>3259.154</v>
      </c>
      <c r="F106" s="23">
        <v>1204.8</v>
      </c>
      <c r="G106" s="7">
        <v>1204.8</v>
      </c>
      <c r="H106" s="7">
        <v>1204.8</v>
      </c>
      <c r="I106" s="7">
        <v>1204.8</v>
      </c>
      <c r="J106" s="7">
        <v>1204.8</v>
      </c>
      <c r="K106" s="7">
        <v>1204.8</v>
      </c>
      <c r="L106" s="7">
        <v>1204.8</v>
      </c>
      <c r="M106" s="7">
        <v>1204.8</v>
      </c>
      <c r="N106" s="7">
        <v>1204.8</v>
      </c>
      <c r="O106" s="7">
        <v>1204.8</v>
      </c>
      <c r="P106" s="7">
        <v>1204.8</v>
      </c>
      <c r="Q106" s="7">
        <v>1204.8</v>
      </c>
      <c r="R106" s="7">
        <v>1204.8</v>
      </c>
      <c r="S106" s="7">
        <v>1204.8</v>
      </c>
      <c r="T106" s="7">
        <v>1204.8</v>
      </c>
      <c r="U106" s="34">
        <v>1204.8</v>
      </c>
      <c r="V106" s="50">
        <v>1147.63638</v>
      </c>
      <c r="W106" s="46">
        <f>V106/E106*100</f>
        <v>35.212707960409354</v>
      </c>
    </row>
    <row r="107" spans="1:23" ht="36" customHeight="1" outlineLevel="6" thickBot="1">
      <c r="A107" s="99" t="s">
        <v>185</v>
      </c>
      <c r="B107" s="100">
        <v>951</v>
      </c>
      <c r="C107" s="66" t="s">
        <v>37</v>
      </c>
      <c r="D107" s="66"/>
      <c r="E107" s="119">
        <v>1895.39</v>
      </c>
      <c r="F107" s="27" t="e">
        <f>#REF!</f>
        <v>#REF!</v>
      </c>
      <c r="G107" s="27" t="e">
        <f>#REF!</f>
        <v>#REF!</v>
      </c>
      <c r="H107" s="27" t="e">
        <f>#REF!</f>
        <v>#REF!</v>
      </c>
      <c r="I107" s="27" t="e">
        <f>#REF!</f>
        <v>#REF!</v>
      </c>
      <c r="J107" s="27" t="e">
        <f>#REF!</f>
        <v>#REF!</v>
      </c>
      <c r="K107" s="27" t="e">
        <f>#REF!</f>
        <v>#REF!</v>
      </c>
      <c r="L107" s="27" t="e">
        <f>#REF!</f>
        <v>#REF!</v>
      </c>
      <c r="M107" s="27" t="e">
        <f>#REF!</f>
        <v>#REF!</v>
      </c>
      <c r="N107" s="27" t="e">
        <f>#REF!</f>
        <v>#REF!</v>
      </c>
      <c r="O107" s="27" t="e">
        <f>#REF!</f>
        <v>#REF!</v>
      </c>
      <c r="P107" s="27" t="e">
        <f>#REF!</f>
        <v>#REF!</v>
      </c>
      <c r="Q107" s="27" t="e">
        <f>#REF!</f>
        <v>#REF!</v>
      </c>
      <c r="R107" s="27" t="e">
        <f>#REF!</f>
        <v>#REF!</v>
      </c>
      <c r="S107" s="27" t="e">
        <f>#REF!</f>
        <v>#REF!</v>
      </c>
      <c r="T107" s="27" t="e">
        <f>#REF!</f>
        <v>#REF!</v>
      </c>
      <c r="U107" s="27" t="e">
        <f>#REF!</f>
        <v>#REF!</v>
      </c>
      <c r="V107" s="51" t="e">
        <f>#REF!</f>
        <v>#REF!</v>
      </c>
      <c r="W107" s="46" t="e">
        <f>V107/E107*100</f>
        <v>#REF!</v>
      </c>
    </row>
    <row r="108" spans="1:23" ht="21.75" customHeight="1" outlineLevel="6" thickBot="1">
      <c r="A108" s="64" t="s">
        <v>38</v>
      </c>
      <c r="B108" s="65">
        <v>951</v>
      </c>
      <c r="C108" s="66" t="s">
        <v>39</v>
      </c>
      <c r="D108" s="66"/>
      <c r="E108" s="119">
        <v>1170.44</v>
      </c>
      <c r="F108" s="42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56"/>
      <c r="W108" s="46"/>
    </row>
    <row r="109" spans="1:23" ht="19.5" customHeight="1" outlineLevel="6" thickBot="1">
      <c r="A109" s="64" t="s">
        <v>186</v>
      </c>
      <c r="B109" s="65">
        <v>951</v>
      </c>
      <c r="C109" s="66" t="s">
        <v>40</v>
      </c>
      <c r="D109" s="66"/>
      <c r="E109" s="119">
        <v>192</v>
      </c>
      <c r="F109" s="42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56"/>
      <c r="W109" s="46"/>
    </row>
    <row r="110" spans="1:23" ht="19.5" customHeight="1" outlineLevel="6" thickBot="1">
      <c r="A110" s="64" t="s">
        <v>177</v>
      </c>
      <c r="B110" s="65">
        <v>951</v>
      </c>
      <c r="C110" s="66" t="s">
        <v>176</v>
      </c>
      <c r="D110" s="66"/>
      <c r="E110" s="119">
        <v>1.324</v>
      </c>
      <c r="F110" s="42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56"/>
      <c r="W110" s="46"/>
    </row>
    <row r="111" spans="1:23" ht="49.5" customHeight="1" outlineLevel="6" thickBot="1">
      <c r="A111" s="8" t="s">
        <v>8</v>
      </c>
      <c r="B111" s="16">
        <v>951</v>
      </c>
      <c r="C111" s="9" t="s">
        <v>34</v>
      </c>
      <c r="D111" s="9"/>
      <c r="E111" s="10">
        <f>E112</f>
        <v>6159.42</v>
      </c>
      <c r="F111" s="23">
        <v>96</v>
      </c>
      <c r="G111" s="7">
        <v>96</v>
      </c>
      <c r="H111" s="7">
        <v>96</v>
      </c>
      <c r="I111" s="7">
        <v>96</v>
      </c>
      <c r="J111" s="7">
        <v>96</v>
      </c>
      <c r="K111" s="7">
        <v>96</v>
      </c>
      <c r="L111" s="7">
        <v>96</v>
      </c>
      <c r="M111" s="7">
        <v>96</v>
      </c>
      <c r="N111" s="7">
        <v>96</v>
      </c>
      <c r="O111" s="7">
        <v>96</v>
      </c>
      <c r="P111" s="7">
        <v>96</v>
      </c>
      <c r="Q111" s="7">
        <v>96</v>
      </c>
      <c r="R111" s="7">
        <v>96</v>
      </c>
      <c r="S111" s="7">
        <v>96</v>
      </c>
      <c r="T111" s="7">
        <v>96</v>
      </c>
      <c r="U111" s="34">
        <v>96</v>
      </c>
      <c r="V111" s="50">
        <v>141</v>
      </c>
      <c r="W111" s="46">
        <f>V111/E111*100</f>
        <v>2.2891765783141915</v>
      </c>
    </row>
    <row r="112" spans="1:23" ht="37.5" customHeight="1" outlineLevel="3" thickBot="1">
      <c r="A112" s="99" t="s">
        <v>179</v>
      </c>
      <c r="B112" s="65">
        <v>951</v>
      </c>
      <c r="C112" s="66" t="s">
        <v>37</v>
      </c>
      <c r="D112" s="66"/>
      <c r="E112" s="69">
        <v>6159.42</v>
      </c>
      <c r="F112" s="28" t="e">
        <f>#REF!</f>
        <v>#REF!</v>
      </c>
      <c r="G112" s="28" t="e">
        <f>#REF!</f>
        <v>#REF!</v>
      </c>
      <c r="H112" s="28" t="e">
        <f>#REF!</f>
        <v>#REF!</v>
      </c>
      <c r="I112" s="28" t="e">
        <f>#REF!</f>
        <v>#REF!</v>
      </c>
      <c r="J112" s="28" t="e">
        <f>#REF!</f>
        <v>#REF!</v>
      </c>
      <c r="K112" s="28" t="e">
        <f>#REF!</f>
        <v>#REF!</v>
      </c>
      <c r="L112" s="28" t="e">
        <f>#REF!</f>
        <v>#REF!</v>
      </c>
      <c r="M112" s="28" t="e">
        <f>#REF!</f>
        <v>#REF!</v>
      </c>
      <c r="N112" s="28" t="e">
        <f>#REF!</f>
        <v>#REF!</v>
      </c>
      <c r="O112" s="28" t="e">
        <f>#REF!</f>
        <v>#REF!</v>
      </c>
      <c r="P112" s="28" t="e">
        <f>#REF!</f>
        <v>#REF!</v>
      </c>
      <c r="Q112" s="28" t="e">
        <f>#REF!</f>
        <v>#REF!</v>
      </c>
      <c r="R112" s="28" t="e">
        <f>#REF!</f>
        <v>#REF!</v>
      </c>
      <c r="S112" s="28" t="e">
        <f>#REF!</f>
        <v>#REF!</v>
      </c>
      <c r="T112" s="28" t="e">
        <f>#REF!</f>
        <v>#REF!</v>
      </c>
      <c r="U112" s="28" t="e">
        <f>#REF!</f>
        <v>#REF!</v>
      </c>
      <c r="V112" s="52" t="e">
        <f>#REF!</f>
        <v>#REF!</v>
      </c>
      <c r="W112" s="46" t="e">
        <f>V112/E112*100</f>
        <v>#REF!</v>
      </c>
    </row>
    <row r="113" spans="1:23" ht="18.75" customHeight="1" outlineLevel="3" thickBot="1">
      <c r="A113" s="8" t="s">
        <v>168</v>
      </c>
      <c r="B113" s="16">
        <v>951</v>
      </c>
      <c r="C113" s="9" t="s">
        <v>34</v>
      </c>
      <c r="D113" s="9"/>
      <c r="E113" s="10">
        <f>E114</f>
        <v>0</v>
      </c>
      <c r="F113" s="116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8"/>
      <c r="W113" s="46"/>
    </row>
    <row r="114" spans="1:23" ht="33" customHeight="1" outlineLevel="3" thickBot="1">
      <c r="A114" s="64" t="s">
        <v>169</v>
      </c>
      <c r="B114" s="65">
        <v>951</v>
      </c>
      <c r="C114" s="66" t="s">
        <v>170</v>
      </c>
      <c r="D114" s="66"/>
      <c r="E114" s="69">
        <v>0</v>
      </c>
      <c r="F114" s="116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8"/>
      <c r="W114" s="46"/>
    </row>
    <row r="115" spans="1:23" ht="33" customHeight="1" outlineLevel="5" thickBot="1">
      <c r="A115" s="8" t="s">
        <v>9</v>
      </c>
      <c r="B115" s="16">
        <v>951</v>
      </c>
      <c r="C115" s="9" t="s">
        <v>34</v>
      </c>
      <c r="D115" s="9"/>
      <c r="E115" s="10">
        <f>E116</f>
        <v>4629.63</v>
      </c>
      <c r="F115" s="42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56"/>
      <c r="W115" s="46"/>
    </row>
    <row r="116" spans="1:23" ht="32.25" outlineLevel="4" thickBot="1">
      <c r="A116" s="99" t="s">
        <v>180</v>
      </c>
      <c r="B116" s="65">
        <v>951</v>
      </c>
      <c r="C116" s="66" t="s">
        <v>37</v>
      </c>
      <c r="D116" s="66"/>
      <c r="E116" s="69">
        <v>4629.63</v>
      </c>
      <c r="F116" s="29" t="e">
        <f>#REF!</f>
        <v>#REF!</v>
      </c>
      <c r="G116" s="29" t="e">
        <f>#REF!</f>
        <v>#REF!</v>
      </c>
      <c r="H116" s="29" t="e">
        <f>#REF!</f>
        <v>#REF!</v>
      </c>
      <c r="I116" s="29" t="e">
        <f>#REF!</f>
        <v>#REF!</v>
      </c>
      <c r="J116" s="29" t="e">
        <f>#REF!</f>
        <v>#REF!</v>
      </c>
      <c r="K116" s="29" t="e">
        <f>#REF!</f>
        <v>#REF!</v>
      </c>
      <c r="L116" s="29" t="e">
        <f>#REF!</f>
        <v>#REF!</v>
      </c>
      <c r="M116" s="29" t="e">
        <f>#REF!</f>
        <v>#REF!</v>
      </c>
      <c r="N116" s="29" t="e">
        <f>#REF!</f>
        <v>#REF!</v>
      </c>
      <c r="O116" s="29" t="e">
        <f>#REF!</f>
        <v>#REF!</v>
      </c>
      <c r="P116" s="29" t="e">
        <f>#REF!</f>
        <v>#REF!</v>
      </c>
      <c r="Q116" s="29" t="e">
        <f>#REF!</f>
        <v>#REF!</v>
      </c>
      <c r="R116" s="29" t="e">
        <f>#REF!</f>
        <v>#REF!</v>
      </c>
      <c r="S116" s="29" t="e">
        <f>#REF!</f>
        <v>#REF!</v>
      </c>
      <c r="T116" s="29" t="e">
        <f>#REF!</f>
        <v>#REF!</v>
      </c>
      <c r="U116" s="29" t="e">
        <f>#REF!</f>
        <v>#REF!</v>
      </c>
      <c r="V116" s="49" t="e">
        <f>#REF!</f>
        <v>#REF!</v>
      </c>
      <c r="W116" s="46" t="e">
        <f>V116/E116*100</f>
        <v>#REF!</v>
      </c>
    </row>
    <row r="117" spans="1:23" ht="16.5" outlineLevel="4" thickBot="1">
      <c r="A117" s="144" t="s">
        <v>198</v>
      </c>
      <c r="B117" s="16">
        <v>951</v>
      </c>
      <c r="C117" s="9" t="s">
        <v>199</v>
      </c>
      <c r="D117" s="9"/>
      <c r="E117" s="10">
        <v>1000</v>
      </c>
      <c r="F117" s="42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143"/>
      <c r="W117" s="46"/>
    </row>
    <row r="118" spans="1:23" ht="32.25" outlineLevel="5" thickBot="1">
      <c r="A118" s="8" t="s">
        <v>41</v>
      </c>
      <c r="B118" s="16">
        <v>951</v>
      </c>
      <c r="C118" s="9" t="s">
        <v>42</v>
      </c>
      <c r="D118" s="9"/>
      <c r="E118" s="10">
        <v>200</v>
      </c>
      <c r="F118" s="23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34"/>
      <c r="V118" s="50">
        <v>0</v>
      </c>
      <c r="W118" s="46">
        <f>V118/E118*100</f>
        <v>0</v>
      </c>
    </row>
    <row r="119" spans="1:23" ht="16.5" outlineLevel="3" thickBot="1">
      <c r="A119" s="8" t="s">
        <v>10</v>
      </c>
      <c r="B119" s="16">
        <v>951</v>
      </c>
      <c r="C119" s="9" t="s">
        <v>34</v>
      </c>
      <c r="D119" s="9"/>
      <c r="E119" s="120">
        <f>E120+E122+E123+E126+E129+E130+E131+E125+E124+E121+E127+E128</f>
        <v>54801.238000000005</v>
      </c>
      <c r="F119" s="28" t="e">
        <f>#REF!+#REF!</f>
        <v>#REF!</v>
      </c>
      <c r="G119" s="28" t="e">
        <f>#REF!+#REF!</f>
        <v>#REF!</v>
      </c>
      <c r="H119" s="28" t="e">
        <f>#REF!+#REF!</f>
        <v>#REF!</v>
      </c>
      <c r="I119" s="28" t="e">
        <f>#REF!+#REF!</f>
        <v>#REF!</v>
      </c>
      <c r="J119" s="28" t="e">
        <f>#REF!+#REF!</f>
        <v>#REF!</v>
      </c>
      <c r="K119" s="28" t="e">
        <f>#REF!+#REF!</f>
        <v>#REF!</v>
      </c>
      <c r="L119" s="28" t="e">
        <f>#REF!+#REF!</f>
        <v>#REF!</v>
      </c>
      <c r="M119" s="28" t="e">
        <f>#REF!+#REF!</f>
        <v>#REF!</v>
      </c>
      <c r="N119" s="28" t="e">
        <f>#REF!+#REF!</f>
        <v>#REF!</v>
      </c>
      <c r="O119" s="28" t="e">
        <f>#REF!+#REF!</f>
        <v>#REF!</v>
      </c>
      <c r="P119" s="28" t="e">
        <f>#REF!+#REF!</f>
        <v>#REF!</v>
      </c>
      <c r="Q119" s="28" t="e">
        <f>#REF!+#REF!</f>
        <v>#REF!</v>
      </c>
      <c r="R119" s="28" t="e">
        <f>#REF!+#REF!</f>
        <v>#REF!</v>
      </c>
      <c r="S119" s="28" t="e">
        <f>#REF!+#REF!</f>
        <v>#REF!</v>
      </c>
      <c r="T119" s="28" t="e">
        <f>#REF!+#REF!</f>
        <v>#REF!</v>
      </c>
      <c r="U119" s="28" t="e">
        <f>#REF!+#REF!</f>
        <v>#REF!</v>
      </c>
      <c r="V119" s="54" t="e">
        <f>#REF!+#REF!</f>
        <v>#REF!</v>
      </c>
      <c r="W119" s="46" t="e">
        <f>V119/E119*100</f>
        <v>#REF!</v>
      </c>
    </row>
    <row r="120" spans="1:23" ht="19.5" customHeight="1" outlineLevel="5" thickBot="1">
      <c r="A120" s="64" t="s">
        <v>11</v>
      </c>
      <c r="B120" s="65">
        <v>951</v>
      </c>
      <c r="C120" s="66" t="s">
        <v>162</v>
      </c>
      <c r="D120" s="66"/>
      <c r="E120" s="150">
        <v>1605</v>
      </c>
      <c r="F120" s="42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56"/>
      <c r="W120" s="46"/>
    </row>
    <row r="121" spans="1:23" ht="19.5" customHeight="1" outlineLevel="5" thickBot="1">
      <c r="A121" s="64" t="s">
        <v>238</v>
      </c>
      <c r="B121" s="65">
        <v>951</v>
      </c>
      <c r="C121" s="66" t="s">
        <v>239</v>
      </c>
      <c r="D121" s="66"/>
      <c r="E121" s="150">
        <v>42.56</v>
      </c>
      <c r="F121" s="42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56"/>
      <c r="W121" s="46"/>
    </row>
    <row r="122" spans="1:23" ht="32.25" outlineLevel="5" thickBot="1">
      <c r="A122" s="99" t="s">
        <v>180</v>
      </c>
      <c r="B122" s="65">
        <v>951</v>
      </c>
      <c r="C122" s="66" t="s">
        <v>37</v>
      </c>
      <c r="D122" s="66"/>
      <c r="E122" s="150">
        <v>16018.055</v>
      </c>
      <c r="F122" s="23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34"/>
      <c r="V122" s="50">
        <v>9539.0701</v>
      </c>
      <c r="W122" s="46">
        <f>V122/E122*100</f>
        <v>59.55198742918538</v>
      </c>
    </row>
    <row r="123" spans="1:23" ht="33.75" customHeight="1" outlineLevel="4" thickBot="1">
      <c r="A123" s="64" t="s">
        <v>43</v>
      </c>
      <c r="B123" s="65">
        <v>951</v>
      </c>
      <c r="C123" s="66" t="s">
        <v>44</v>
      </c>
      <c r="D123" s="66"/>
      <c r="E123" s="150">
        <v>200</v>
      </c>
      <c r="F123" s="29" t="e">
        <f>#REF!</f>
        <v>#REF!</v>
      </c>
      <c r="G123" s="29" t="e">
        <f>#REF!</f>
        <v>#REF!</v>
      </c>
      <c r="H123" s="29" t="e">
        <f>#REF!</f>
        <v>#REF!</v>
      </c>
      <c r="I123" s="29" t="e">
        <f>#REF!</f>
        <v>#REF!</v>
      </c>
      <c r="J123" s="29" t="e">
        <f>#REF!</f>
        <v>#REF!</v>
      </c>
      <c r="K123" s="29" t="e">
        <f>#REF!</f>
        <v>#REF!</v>
      </c>
      <c r="L123" s="29" t="e">
        <f>#REF!</f>
        <v>#REF!</v>
      </c>
      <c r="M123" s="29" t="e">
        <f>#REF!</f>
        <v>#REF!</v>
      </c>
      <c r="N123" s="29" t="e">
        <f>#REF!</f>
        <v>#REF!</v>
      </c>
      <c r="O123" s="29" t="e">
        <f>#REF!</f>
        <v>#REF!</v>
      </c>
      <c r="P123" s="29" t="e">
        <f>#REF!</f>
        <v>#REF!</v>
      </c>
      <c r="Q123" s="29" t="e">
        <f>#REF!</f>
        <v>#REF!</v>
      </c>
      <c r="R123" s="29" t="e">
        <f>#REF!</f>
        <v>#REF!</v>
      </c>
      <c r="S123" s="29" t="e">
        <f>#REF!</f>
        <v>#REF!</v>
      </c>
      <c r="T123" s="29" t="e">
        <f>#REF!</f>
        <v>#REF!</v>
      </c>
      <c r="U123" s="29" t="e">
        <f>#REF!</f>
        <v>#REF!</v>
      </c>
      <c r="V123" s="53" t="e">
        <f>#REF!</f>
        <v>#REF!</v>
      </c>
      <c r="W123" s="46" t="e">
        <f>V123/E123*100</f>
        <v>#REF!</v>
      </c>
    </row>
    <row r="124" spans="1:23" ht="19.5" customHeight="1" outlineLevel="4" thickBot="1">
      <c r="A124" s="64" t="s">
        <v>177</v>
      </c>
      <c r="B124" s="65">
        <v>951</v>
      </c>
      <c r="C124" s="66" t="s">
        <v>176</v>
      </c>
      <c r="D124" s="66"/>
      <c r="E124" s="150">
        <v>285.977</v>
      </c>
      <c r="F124" s="42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60"/>
      <c r="W124" s="46"/>
    </row>
    <row r="125" spans="1:23" ht="33.75" customHeight="1" outlineLevel="4" thickBot="1">
      <c r="A125" s="64" t="s">
        <v>163</v>
      </c>
      <c r="B125" s="65">
        <v>951</v>
      </c>
      <c r="C125" s="66" t="s">
        <v>164</v>
      </c>
      <c r="D125" s="66"/>
      <c r="E125" s="150">
        <v>4286</v>
      </c>
      <c r="F125" s="42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60"/>
      <c r="W125" s="46"/>
    </row>
    <row r="126" spans="1:23" ht="32.25" outlineLevel="5" thickBot="1">
      <c r="A126" s="64" t="s">
        <v>45</v>
      </c>
      <c r="B126" s="65">
        <v>951</v>
      </c>
      <c r="C126" s="66" t="s">
        <v>46</v>
      </c>
      <c r="D126" s="66"/>
      <c r="E126" s="150">
        <v>23517.01</v>
      </c>
      <c r="F126" s="23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34"/>
      <c r="V126" s="50">
        <v>1067.9833</v>
      </c>
      <c r="W126" s="46">
        <f>V126/E126*100</f>
        <v>4.541322642631866</v>
      </c>
    </row>
    <row r="127" spans="1:23" ht="32.25" outlineLevel="5" thickBot="1">
      <c r="A127" s="64" t="s">
        <v>240</v>
      </c>
      <c r="B127" s="65">
        <v>951</v>
      </c>
      <c r="C127" s="66" t="s">
        <v>241</v>
      </c>
      <c r="D127" s="66"/>
      <c r="E127" s="150">
        <v>6475.122</v>
      </c>
      <c r="F127" s="42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56"/>
      <c r="W127" s="46"/>
    </row>
    <row r="128" spans="1:23" ht="32.25" outlineLevel="5" thickBot="1">
      <c r="A128" s="64" t="s">
        <v>242</v>
      </c>
      <c r="B128" s="65">
        <v>951</v>
      </c>
      <c r="C128" s="66" t="s">
        <v>243</v>
      </c>
      <c r="D128" s="66"/>
      <c r="E128" s="150">
        <v>178.114</v>
      </c>
      <c r="F128" s="42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56"/>
      <c r="W128" s="46"/>
    </row>
    <row r="129" spans="1:23" ht="32.25" outlineLevel="6" thickBot="1">
      <c r="A129" s="70" t="s">
        <v>47</v>
      </c>
      <c r="B129" s="65">
        <v>951</v>
      </c>
      <c r="C129" s="66" t="s">
        <v>48</v>
      </c>
      <c r="D129" s="66"/>
      <c r="E129" s="150">
        <v>1003.4</v>
      </c>
      <c r="F129" s="63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56"/>
      <c r="W129" s="46"/>
    </row>
    <row r="130" spans="1:23" ht="34.5" customHeight="1" outlineLevel="6" thickBot="1">
      <c r="A130" s="70" t="s">
        <v>49</v>
      </c>
      <c r="B130" s="65">
        <v>951</v>
      </c>
      <c r="C130" s="66" t="s">
        <v>50</v>
      </c>
      <c r="D130" s="66"/>
      <c r="E130" s="150">
        <v>538</v>
      </c>
      <c r="F130" s="63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56"/>
      <c r="W130" s="46"/>
    </row>
    <row r="131" spans="1:23" ht="34.5" customHeight="1" outlineLevel="6" thickBot="1">
      <c r="A131" s="70" t="s">
        <v>51</v>
      </c>
      <c r="B131" s="65">
        <v>951</v>
      </c>
      <c r="C131" s="66" t="s">
        <v>52</v>
      </c>
      <c r="D131" s="66"/>
      <c r="E131" s="150">
        <v>652</v>
      </c>
      <c r="F131" s="63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56"/>
      <c r="W131" s="46"/>
    </row>
    <row r="132" spans="1:23" ht="18" customHeight="1" outlineLevel="6" thickBot="1">
      <c r="A132" s="26" t="s">
        <v>26</v>
      </c>
      <c r="B132" s="16">
        <v>951</v>
      </c>
      <c r="C132" s="9" t="s">
        <v>34</v>
      </c>
      <c r="D132" s="72" t="s">
        <v>3</v>
      </c>
      <c r="E132" s="27">
        <f>E133</f>
        <v>1502.4</v>
      </c>
      <c r="F132" s="25" t="e">
        <f>#REF!+#REF!</f>
        <v>#REF!</v>
      </c>
      <c r="G132" s="25" t="e">
        <f>#REF!+#REF!</f>
        <v>#REF!</v>
      </c>
      <c r="H132" s="25" t="e">
        <f>#REF!+#REF!</f>
        <v>#REF!</v>
      </c>
      <c r="I132" s="25" t="e">
        <f>#REF!+#REF!</f>
        <v>#REF!</v>
      </c>
      <c r="J132" s="25" t="e">
        <f>#REF!+#REF!</f>
        <v>#REF!</v>
      </c>
      <c r="K132" s="25" t="e">
        <f>#REF!+#REF!</f>
        <v>#REF!</v>
      </c>
      <c r="L132" s="25" t="e">
        <f>#REF!+#REF!</f>
        <v>#REF!</v>
      </c>
      <c r="M132" s="25" t="e">
        <f>#REF!+#REF!</f>
        <v>#REF!</v>
      </c>
      <c r="N132" s="25" t="e">
        <f>#REF!+#REF!</f>
        <v>#REF!</v>
      </c>
      <c r="O132" s="25" t="e">
        <f>#REF!+#REF!</f>
        <v>#REF!</v>
      </c>
      <c r="P132" s="25" t="e">
        <f>#REF!+#REF!</f>
        <v>#REF!</v>
      </c>
      <c r="Q132" s="25" t="e">
        <f>#REF!+#REF!</f>
        <v>#REF!</v>
      </c>
      <c r="R132" s="25" t="e">
        <f>#REF!+#REF!</f>
        <v>#REF!</v>
      </c>
      <c r="S132" s="25" t="e">
        <f>#REF!+#REF!</f>
        <v>#REF!</v>
      </c>
      <c r="T132" s="25" t="e">
        <f>#REF!+#REF!</f>
        <v>#REF!</v>
      </c>
      <c r="U132" s="25" t="e">
        <f>#REF!+#REF!</f>
        <v>#REF!</v>
      </c>
      <c r="V132" s="55" t="e">
        <f>#REF!+#REF!</f>
        <v>#REF!</v>
      </c>
      <c r="W132" s="46" t="e">
        <f aca="true" t="shared" si="0" ref="W132:W146">V132/E132*100</f>
        <v>#REF!</v>
      </c>
    </row>
    <row r="133" spans="1:23" ht="33.75" customHeight="1" outlineLevel="4" thickBot="1">
      <c r="A133" s="101" t="s">
        <v>16</v>
      </c>
      <c r="B133" s="65">
        <v>951</v>
      </c>
      <c r="C133" s="66" t="s">
        <v>60</v>
      </c>
      <c r="D133" s="71" t="s">
        <v>3</v>
      </c>
      <c r="E133" s="102">
        <v>1502.4</v>
      </c>
      <c r="F133" s="29" t="e">
        <f>#REF!</f>
        <v>#REF!</v>
      </c>
      <c r="G133" s="29" t="e">
        <f>#REF!</f>
        <v>#REF!</v>
      </c>
      <c r="H133" s="29" t="e">
        <f>#REF!</f>
        <v>#REF!</v>
      </c>
      <c r="I133" s="29" t="e">
        <f>#REF!</f>
        <v>#REF!</v>
      </c>
      <c r="J133" s="29" t="e">
        <f>#REF!</f>
        <v>#REF!</v>
      </c>
      <c r="K133" s="29" t="e">
        <f>#REF!</f>
        <v>#REF!</v>
      </c>
      <c r="L133" s="29" t="e">
        <f>#REF!</f>
        <v>#REF!</v>
      </c>
      <c r="M133" s="29" t="e">
        <f>#REF!</f>
        <v>#REF!</v>
      </c>
      <c r="N133" s="29" t="e">
        <f>#REF!</f>
        <v>#REF!</v>
      </c>
      <c r="O133" s="29" t="e">
        <f>#REF!</f>
        <v>#REF!</v>
      </c>
      <c r="P133" s="29" t="e">
        <f>#REF!</f>
        <v>#REF!</v>
      </c>
      <c r="Q133" s="29" t="e">
        <f>#REF!</f>
        <v>#REF!</v>
      </c>
      <c r="R133" s="29" t="e">
        <f>#REF!</f>
        <v>#REF!</v>
      </c>
      <c r="S133" s="29" t="e">
        <f>#REF!</f>
        <v>#REF!</v>
      </c>
      <c r="T133" s="29" t="e">
        <f>#REF!</f>
        <v>#REF!</v>
      </c>
      <c r="U133" s="29" t="e">
        <f>#REF!</f>
        <v>#REF!</v>
      </c>
      <c r="V133" s="53" t="e">
        <f>#REF!</f>
        <v>#REF!</v>
      </c>
      <c r="W133" s="46" t="e">
        <f t="shared" si="0"/>
        <v>#REF!</v>
      </c>
    </row>
    <row r="134" spans="1:23" ht="33" customHeight="1" outlineLevel="6" thickBot="1">
      <c r="A134" s="8" t="s">
        <v>12</v>
      </c>
      <c r="B134" s="16">
        <v>951</v>
      </c>
      <c r="C134" s="9" t="s">
        <v>34</v>
      </c>
      <c r="D134" s="9"/>
      <c r="E134" s="10">
        <f>E135</f>
        <v>50</v>
      </c>
      <c r="F134" s="25" t="e">
        <f>#REF!+#REF!</f>
        <v>#REF!</v>
      </c>
      <c r="G134" s="25" t="e">
        <f>#REF!+#REF!</f>
        <v>#REF!</v>
      </c>
      <c r="H134" s="25" t="e">
        <f>#REF!+#REF!</f>
        <v>#REF!</v>
      </c>
      <c r="I134" s="25" t="e">
        <f>#REF!+#REF!</f>
        <v>#REF!</v>
      </c>
      <c r="J134" s="25" t="e">
        <f>#REF!+#REF!</f>
        <v>#REF!</v>
      </c>
      <c r="K134" s="25" t="e">
        <f>#REF!+#REF!</f>
        <v>#REF!</v>
      </c>
      <c r="L134" s="25" t="e">
        <f>#REF!+#REF!</f>
        <v>#REF!</v>
      </c>
      <c r="M134" s="25" t="e">
        <f>#REF!+#REF!</f>
        <v>#REF!</v>
      </c>
      <c r="N134" s="25" t="e">
        <f>#REF!+#REF!</f>
        <v>#REF!</v>
      </c>
      <c r="O134" s="25" t="e">
        <f>#REF!+#REF!</f>
        <v>#REF!</v>
      </c>
      <c r="P134" s="25" t="e">
        <f>#REF!+#REF!</f>
        <v>#REF!</v>
      </c>
      <c r="Q134" s="25" t="e">
        <f>#REF!+#REF!</f>
        <v>#REF!</v>
      </c>
      <c r="R134" s="25" t="e">
        <f>#REF!+#REF!</f>
        <v>#REF!</v>
      </c>
      <c r="S134" s="25" t="e">
        <f>#REF!+#REF!</f>
        <v>#REF!</v>
      </c>
      <c r="T134" s="25" t="e">
        <f>#REF!+#REF!</f>
        <v>#REF!</v>
      </c>
      <c r="U134" s="25" t="e">
        <f>#REF!+#REF!</f>
        <v>#REF!</v>
      </c>
      <c r="V134" s="55" t="e">
        <f>#REF!+#REF!</f>
        <v>#REF!</v>
      </c>
      <c r="W134" s="46" t="e">
        <f t="shared" si="0"/>
        <v>#REF!</v>
      </c>
    </row>
    <row r="135" spans="1:23" ht="48" outlineLevel="6" thickBot="1">
      <c r="A135" s="64" t="s">
        <v>61</v>
      </c>
      <c r="B135" s="65">
        <v>951</v>
      </c>
      <c r="C135" s="66" t="s">
        <v>62</v>
      </c>
      <c r="D135" s="66"/>
      <c r="E135" s="69">
        <v>50</v>
      </c>
      <c r="F135" s="23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34"/>
      <c r="V135" s="50">
        <v>0</v>
      </c>
      <c r="W135" s="46">
        <f t="shared" si="0"/>
        <v>0</v>
      </c>
    </row>
    <row r="136" spans="1:23" ht="16.5" outlineLevel="6" thickBot="1">
      <c r="A136" s="8" t="s">
        <v>200</v>
      </c>
      <c r="B136" s="16">
        <v>951</v>
      </c>
      <c r="C136" s="9" t="s">
        <v>34</v>
      </c>
      <c r="D136" s="9"/>
      <c r="E136" s="10">
        <f>E137</f>
        <v>400.96</v>
      </c>
      <c r="F136" s="23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34"/>
      <c r="V136" s="50"/>
      <c r="W136" s="46"/>
    </row>
    <row r="137" spans="1:23" ht="48" outlineLevel="6" thickBot="1">
      <c r="A137" s="64" t="s">
        <v>201</v>
      </c>
      <c r="B137" s="65">
        <v>951</v>
      </c>
      <c r="C137" s="66" t="s">
        <v>202</v>
      </c>
      <c r="D137" s="66"/>
      <c r="E137" s="69">
        <v>400.96</v>
      </c>
      <c r="F137" s="23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34"/>
      <c r="V137" s="50"/>
      <c r="W137" s="46"/>
    </row>
    <row r="138" spans="1:23" ht="16.5" outlineLevel="5" thickBot="1">
      <c r="A138" s="8" t="s">
        <v>13</v>
      </c>
      <c r="B138" s="16">
        <v>951</v>
      </c>
      <c r="C138" s="9" t="s">
        <v>34</v>
      </c>
      <c r="D138" s="9"/>
      <c r="E138" s="10">
        <f>E139</f>
        <v>593</v>
      </c>
      <c r="F138" s="23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34"/>
      <c r="V138" s="50">
        <v>110.26701</v>
      </c>
      <c r="W138" s="46">
        <f t="shared" si="0"/>
        <v>18.59477403035413</v>
      </c>
    </row>
    <row r="139" spans="1:23" ht="33" customHeight="1" outlineLevel="5" thickBot="1">
      <c r="A139" s="70" t="s">
        <v>66</v>
      </c>
      <c r="B139" s="65">
        <v>951</v>
      </c>
      <c r="C139" s="66" t="s">
        <v>67</v>
      </c>
      <c r="D139" s="66"/>
      <c r="E139" s="69">
        <v>593</v>
      </c>
      <c r="F139" s="2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4"/>
      <c r="V139" s="50">
        <v>2639.87191</v>
      </c>
      <c r="W139" s="46">
        <f t="shared" si="0"/>
        <v>445.1723288364249</v>
      </c>
    </row>
    <row r="140" spans="1:23" ht="22.5" customHeight="1" outlineLevel="5" thickBot="1">
      <c r="A140" s="145" t="s">
        <v>203</v>
      </c>
      <c r="B140" s="16">
        <v>951</v>
      </c>
      <c r="C140" s="9" t="s">
        <v>206</v>
      </c>
      <c r="D140" s="9"/>
      <c r="E140" s="10">
        <f>E141</f>
        <v>1952.356</v>
      </c>
      <c r="F140" s="23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34"/>
      <c r="V140" s="50"/>
      <c r="W140" s="46"/>
    </row>
    <row r="141" spans="1:23" ht="20.25" customHeight="1" outlineLevel="5" thickBot="1">
      <c r="A141" s="146" t="s">
        <v>204</v>
      </c>
      <c r="B141" s="65">
        <v>951</v>
      </c>
      <c r="C141" s="66" t="s">
        <v>206</v>
      </c>
      <c r="D141" s="66"/>
      <c r="E141" s="69">
        <v>1952.356</v>
      </c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4"/>
      <c r="V141" s="50"/>
      <c r="W141" s="46"/>
    </row>
    <row r="142" spans="1:23" ht="20.25" customHeight="1" outlineLevel="5" thickBot="1">
      <c r="A142" s="8" t="s">
        <v>148</v>
      </c>
      <c r="B142" s="16">
        <v>951</v>
      </c>
      <c r="C142" s="9" t="s">
        <v>34</v>
      </c>
      <c r="D142" s="9"/>
      <c r="E142" s="10">
        <f>E143+E144</f>
        <v>50.36</v>
      </c>
      <c r="F142" s="23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4"/>
      <c r="V142" s="50"/>
      <c r="W142" s="46"/>
    </row>
    <row r="143" spans="1:23" ht="53.25" customHeight="1" outlineLevel="5" thickBot="1">
      <c r="A143" s="70" t="s">
        <v>149</v>
      </c>
      <c r="B143" s="65">
        <v>951</v>
      </c>
      <c r="C143" s="66" t="s">
        <v>150</v>
      </c>
      <c r="D143" s="66"/>
      <c r="E143" s="69">
        <v>0.36</v>
      </c>
      <c r="F143" s="23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4"/>
      <c r="V143" s="50"/>
      <c r="W143" s="46"/>
    </row>
    <row r="144" spans="1:23" ht="24" customHeight="1" outlineLevel="5" thickBot="1">
      <c r="A144" s="64" t="s">
        <v>205</v>
      </c>
      <c r="B144" s="65">
        <v>951</v>
      </c>
      <c r="C144" s="66" t="s">
        <v>207</v>
      </c>
      <c r="D144" s="66"/>
      <c r="E144" s="69">
        <v>50</v>
      </c>
      <c r="F144" s="2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4"/>
      <c r="V144" s="50"/>
      <c r="W144" s="46"/>
    </row>
    <row r="145" spans="1:23" ht="19.5" outlineLevel="6" thickBot="1">
      <c r="A145" s="8" t="s">
        <v>14</v>
      </c>
      <c r="B145" s="16">
        <v>951</v>
      </c>
      <c r="C145" s="9" t="s">
        <v>4</v>
      </c>
      <c r="D145" s="9"/>
      <c r="E145" s="120">
        <f>E146</f>
        <v>1431.917</v>
      </c>
      <c r="F145" s="21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32"/>
      <c r="V145" s="50">
        <v>0</v>
      </c>
      <c r="W145" s="46">
        <f t="shared" si="0"/>
        <v>0</v>
      </c>
    </row>
    <row r="146" spans="1:23" ht="32.25" outlineLevel="6" thickBot="1">
      <c r="A146" s="99" t="s">
        <v>179</v>
      </c>
      <c r="B146" s="100">
        <v>951</v>
      </c>
      <c r="C146" s="66" t="s">
        <v>37</v>
      </c>
      <c r="D146" s="66"/>
      <c r="E146" s="119">
        <v>1431.917</v>
      </c>
      <c r="F146" s="27" t="e">
        <f>#REF!</f>
        <v>#REF!</v>
      </c>
      <c r="G146" s="27" t="e">
        <f>#REF!</f>
        <v>#REF!</v>
      </c>
      <c r="H146" s="27" t="e">
        <f>#REF!</f>
        <v>#REF!</v>
      </c>
      <c r="I146" s="27" t="e">
        <f>#REF!</f>
        <v>#REF!</v>
      </c>
      <c r="J146" s="27" t="e">
        <f>#REF!</f>
        <v>#REF!</v>
      </c>
      <c r="K146" s="27" t="e">
        <f>#REF!</f>
        <v>#REF!</v>
      </c>
      <c r="L146" s="27" t="e">
        <f>#REF!</f>
        <v>#REF!</v>
      </c>
      <c r="M146" s="27" t="e">
        <f>#REF!</f>
        <v>#REF!</v>
      </c>
      <c r="N146" s="27" t="e">
        <f>#REF!</f>
        <v>#REF!</v>
      </c>
      <c r="O146" s="27" t="e">
        <f>#REF!</f>
        <v>#REF!</v>
      </c>
      <c r="P146" s="27" t="e">
        <f>#REF!</f>
        <v>#REF!</v>
      </c>
      <c r="Q146" s="27" t="e">
        <f>#REF!</f>
        <v>#REF!</v>
      </c>
      <c r="R146" s="27" t="e">
        <f>#REF!</f>
        <v>#REF!</v>
      </c>
      <c r="S146" s="27" t="e">
        <f>#REF!</f>
        <v>#REF!</v>
      </c>
      <c r="T146" s="27" t="e">
        <f>#REF!</f>
        <v>#REF!</v>
      </c>
      <c r="U146" s="27" t="e">
        <f>#REF!</f>
        <v>#REF!</v>
      </c>
      <c r="V146" s="51" t="e">
        <f>#REF!</f>
        <v>#REF!</v>
      </c>
      <c r="W146" s="46" t="e">
        <f t="shared" si="0"/>
        <v>#REF!</v>
      </c>
    </row>
    <row r="147" spans="1:23" ht="19.5" outlineLevel="6" thickBot="1">
      <c r="A147" s="8" t="s">
        <v>15</v>
      </c>
      <c r="B147" s="16">
        <v>951</v>
      </c>
      <c r="C147" s="9" t="s">
        <v>34</v>
      </c>
      <c r="D147" s="9"/>
      <c r="E147" s="10">
        <f>E148</f>
        <v>524.9</v>
      </c>
      <c r="F147" s="58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56"/>
      <c r="W147" s="46"/>
    </row>
    <row r="148" spans="1:23" ht="32.25" outlineLevel="6" thickBot="1">
      <c r="A148" s="64" t="s">
        <v>99</v>
      </c>
      <c r="B148" s="65">
        <v>951</v>
      </c>
      <c r="C148" s="66" t="s">
        <v>100</v>
      </c>
      <c r="D148" s="66"/>
      <c r="E148" s="69">
        <v>524.9</v>
      </c>
      <c r="F148" s="28" t="e">
        <f>#REF!</f>
        <v>#REF!</v>
      </c>
      <c r="G148" s="28" t="e">
        <f>#REF!</f>
        <v>#REF!</v>
      </c>
      <c r="H148" s="28" t="e">
        <f>#REF!</f>
        <v>#REF!</v>
      </c>
      <c r="I148" s="28" t="e">
        <f>#REF!</f>
        <v>#REF!</v>
      </c>
      <c r="J148" s="28" t="e">
        <f>#REF!</f>
        <v>#REF!</v>
      </c>
      <c r="K148" s="28" t="e">
        <f>#REF!</f>
        <v>#REF!</v>
      </c>
      <c r="L148" s="28" t="e">
        <f>#REF!</f>
        <v>#REF!</v>
      </c>
      <c r="M148" s="28" t="e">
        <f>#REF!</f>
        <v>#REF!</v>
      </c>
      <c r="N148" s="28" t="e">
        <f>#REF!</f>
        <v>#REF!</v>
      </c>
      <c r="O148" s="28" t="e">
        <f>#REF!</f>
        <v>#REF!</v>
      </c>
      <c r="P148" s="28" t="e">
        <f>#REF!</f>
        <v>#REF!</v>
      </c>
      <c r="Q148" s="28" t="e">
        <f>#REF!</f>
        <v>#REF!</v>
      </c>
      <c r="R148" s="28" t="e">
        <f>#REF!</f>
        <v>#REF!</v>
      </c>
      <c r="S148" s="28" t="e">
        <f>#REF!</f>
        <v>#REF!</v>
      </c>
      <c r="T148" s="28" t="e">
        <f>#REF!</f>
        <v>#REF!</v>
      </c>
      <c r="U148" s="28" t="e">
        <f>#REF!</f>
        <v>#REF!</v>
      </c>
      <c r="V148" s="52" t="e">
        <f>#REF!</f>
        <v>#REF!</v>
      </c>
      <c r="W148" s="46" t="e">
        <f aca="true" t="shared" si="1" ref="W148:W154">V148/E148*100</f>
        <v>#REF!</v>
      </c>
    </row>
    <row r="149" spans="1:23" ht="32.25" outlineLevel="6" thickBot="1">
      <c r="A149" s="73" t="s">
        <v>19</v>
      </c>
      <c r="B149" s="16">
        <v>951</v>
      </c>
      <c r="C149" s="9" t="s">
        <v>34</v>
      </c>
      <c r="D149" s="9"/>
      <c r="E149" s="10">
        <f>E150</f>
        <v>1900</v>
      </c>
      <c r="F149" s="29" t="e">
        <f>#REF!</f>
        <v>#REF!</v>
      </c>
      <c r="G149" s="29" t="e">
        <f>#REF!</f>
        <v>#REF!</v>
      </c>
      <c r="H149" s="29" t="e">
        <f>#REF!</f>
        <v>#REF!</v>
      </c>
      <c r="I149" s="29" t="e">
        <f>#REF!</f>
        <v>#REF!</v>
      </c>
      <c r="J149" s="29" t="e">
        <f>#REF!</f>
        <v>#REF!</v>
      </c>
      <c r="K149" s="29" t="e">
        <f>#REF!</f>
        <v>#REF!</v>
      </c>
      <c r="L149" s="29" t="e">
        <f>#REF!</f>
        <v>#REF!</v>
      </c>
      <c r="M149" s="29" t="e">
        <f>#REF!</f>
        <v>#REF!</v>
      </c>
      <c r="N149" s="29" t="e">
        <f>#REF!</f>
        <v>#REF!</v>
      </c>
      <c r="O149" s="29" t="e">
        <f>#REF!</f>
        <v>#REF!</v>
      </c>
      <c r="P149" s="29" t="e">
        <f>#REF!</f>
        <v>#REF!</v>
      </c>
      <c r="Q149" s="29" t="e">
        <f>#REF!</f>
        <v>#REF!</v>
      </c>
      <c r="R149" s="29" t="e">
        <f>#REF!</f>
        <v>#REF!</v>
      </c>
      <c r="S149" s="29" t="e">
        <f>#REF!</f>
        <v>#REF!</v>
      </c>
      <c r="T149" s="29" t="e">
        <f>#REF!</f>
        <v>#REF!</v>
      </c>
      <c r="U149" s="29" t="e">
        <f>#REF!</f>
        <v>#REF!</v>
      </c>
      <c r="V149" s="49" t="e">
        <f>#REF!</f>
        <v>#REF!</v>
      </c>
      <c r="W149" s="46" t="e">
        <f t="shared" si="1"/>
        <v>#REF!</v>
      </c>
    </row>
    <row r="150" spans="1:23" ht="32.25" customHeight="1" outlineLevel="6" thickBot="1">
      <c r="A150" s="70" t="s">
        <v>107</v>
      </c>
      <c r="B150" s="65">
        <v>951</v>
      </c>
      <c r="C150" s="66" t="s">
        <v>108</v>
      </c>
      <c r="D150" s="66"/>
      <c r="E150" s="69">
        <v>1900</v>
      </c>
      <c r="F150" s="27" t="e">
        <f>#REF!</f>
        <v>#REF!</v>
      </c>
      <c r="G150" s="27" t="e">
        <f>#REF!</f>
        <v>#REF!</v>
      </c>
      <c r="H150" s="27" t="e">
        <f>#REF!</f>
        <v>#REF!</v>
      </c>
      <c r="I150" s="27" t="e">
        <f>#REF!</f>
        <v>#REF!</v>
      </c>
      <c r="J150" s="27" t="e">
        <f>#REF!</f>
        <v>#REF!</v>
      </c>
      <c r="K150" s="27" t="e">
        <f>#REF!</f>
        <v>#REF!</v>
      </c>
      <c r="L150" s="27" t="e">
        <f>#REF!</f>
        <v>#REF!</v>
      </c>
      <c r="M150" s="27" t="e">
        <f>#REF!</f>
        <v>#REF!</v>
      </c>
      <c r="N150" s="27" t="e">
        <f>#REF!</f>
        <v>#REF!</v>
      </c>
      <c r="O150" s="27" t="e">
        <f>#REF!</f>
        <v>#REF!</v>
      </c>
      <c r="P150" s="27" t="e">
        <f>#REF!</f>
        <v>#REF!</v>
      </c>
      <c r="Q150" s="27" t="e">
        <f>#REF!</f>
        <v>#REF!</v>
      </c>
      <c r="R150" s="27" t="e">
        <f>#REF!</f>
        <v>#REF!</v>
      </c>
      <c r="S150" s="27" t="e">
        <f>#REF!</f>
        <v>#REF!</v>
      </c>
      <c r="T150" s="27" t="e">
        <f>#REF!</f>
        <v>#REF!</v>
      </c>
      <c r="U150" s="27" t="e">
        <f>#REF!</f>
        <v>#REF!</v>
      </c>
      <c r="V150" s="51" t="e">
        <f>#REF!</f>
        <v>#REF!</v>
      </c>
      <c r="W150" s="46" t="e">
        <f t="shared" si="1"/>
        <v>#REF!</v>
      </c>
    </row>
    <row r="151" spans="1:23" ht="18.75" customHeight="1" outlineLevel="6" thickBot="1">
      <c r="A151" s="8" t="s">
        <v>24</v>
      </c>
      <c r="B151" s="16">
        <v>951</v>
      </c>
      <c r="C151" s="9" t="s">
        <v>34</v>
      </c>
      <c r="D151" s="9"/>
      <c r="E151" s="10">
        <f>E152</f>
        <v>9.35</v>
      </c>
      <c r="F151" s="22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33"/>
      <c r="V151" s="50">
        <v>48.715</v>
      </c>
      <c r="W151" s="46">
        <f t="shared" si="1"/>
        <v>521.0160427807488</v>
      </c>
    </row>
    <row r="152" spans="1:23" ht="48.75" customHeight="1" outlineLevel="6" thickBot="1">
      <c r="A152" s="64" t="s">
        <v>109</v>
      </c>
      <c r="B152" s="65">
        <v>951</v>
      </c>
      <c r="C152" s="66" t="s">
        <v>110</v>
      </c>
      <c r="D152" s="66"/>
      <c r="E152" s="69">
        <v>9.35</v>
      </c>
      <c r="F152" s="27" t="e">
        <f>#REF!</f>
        <v>#REF!</v>
      </c>
      <c r="G152" s="27" t="e">
        <f>#REF!</f>
        <v>#REF!</v>
      </c>
      <c r="H152" s="27" t="e">
        <f>#REF!</f>
        <v>#REF!</v>
      </c>
      <c r="I152" s="27" t="e">
        <f>#REF!</f>
        <v>#REF!</v>
      </c>
      <c r="J152" s="27" t="e">
        <f>#REF!</f>
        <v>#REF!</v>
      </c>
      <c r="K152" s="27" t="e">
        <f>#REF!</f>
        <v>#REF!</v>
      </c>
      <c r="L152" s="27" t="e">
        <f>#REF!</f>
        <v>#REF!</v>
      </c>
      <c r="M152" s="27" t="e">
        <f>#REF!</f>
        <v>#REF!</v>
      </c>
      <c r="N152" s="27" t="e">
        <f>#REF!</f>
        <v>#REF!</v>
      </c>
      <c r="O152" s="27" t="e">
        <f>#REF!</f>
        <v>#REF!</v>
      </c>
      <c r="P152" s="27" t="e">
        <f>#REF!</f>
        <v>#REF!</v>
      </c>
      <c r="Q152" s="27" t="e">
        <f>#REF!</f>
        <v>#REF!</v>
      </c>
      <c r="R152" s="27" t="e">
        <f>#REF!</f>
        <v>#REF!</v>
      </c>
      <c r="S152" s="27" t="e">
        <f>#REF!</f>
        <v>#REF!</v>
      </c>
      <c r="T152" s="27" t="e">
        <f>#REF!</f>
        <v>#REF!</v>
      </c>
      <c r="U152" s="27" t="e">
        <f>#REF!</f>
        <v>#REF!</v>
      </c>
      <c r="V152" s="51" t="e">
        <f>#REF!</f>
        <v>#REF!</v>
      </c>
      <c r="W152" s="46" t="e">
        <f t="shared" si="1"/>
        <v>#REF!</v>
      </c>
    </row>
    <row r="153" spans="1:23" ht="18" customHeight="1" outlineLevel="6" thickBot="1">
      <c r="A153" s="8" t="s">
        <v>111</v>
      </c>
      <c r="B153" s="16">
        <v>951</v>
      </c>
      <c r="C153" s="9" t="s">
        <v>34</v>
      </c>
      <c r="D153" s="9"/>
      <c r="E153" s="10">
        <f>E154</f>
        <v>100</v>
      </c>
      <c r="F153" s="25" t="e">
        <f>#REF!</f>
        <v>#REF!</v>
      </c>
      <c r="G153" s="25" t="e">
        <f>#REF!</f>
        <v>#REF!</v>
      </c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 t="e">
        <f>#REF!</f>
        <v>#REF!</v>
      </c>
      <c r="O153" s="25" t="e">
        <f>#REF!</f>
        <v>#REF!</v>
      </c>
      <c r="P153" s="25" t="e">
        <f>#REF!</f>
        <v>#REF!</v>
      </c>
      <c r="Q153" s="25" t="e">
        <f>#REF!</f>
        <v>#REF!</v>
      </c>
      <c r="R153" s="25" t="e">
        <f>#REF!</f>
        <v>#REF!</v>
      </c>
      <c r="S153" s="25" t="e">
        <f>#REF!</f>
        <v>#REF!</v>
      </c>
      <c r="T153" s="25" t="e">
        <f>#REF!</f>
        <v>#REF!</v>
      </c>
      <c r="U153" s="25" t="e">
        <f>#REF!</f>
        <v>#REF!</v>
      </c>
      <c r="V153" s="55" t="e">
        <f>#REF!</f>
        <v>#REF!</v>
      </c>
      <c r="W153" s="46" t="e">
        <f t="shared" si="1"/>
        <v>#REF!</v>
      </c>
    </row>
    <row r="154" spans="1:23" ht="32.25" outlineLevel="6" thickBot="1">
      <c r="A154" s="64" t="s">
        <v>112</v>
      </c>
      <c r="B154" s="65">
        <v>951</v>
      </c>
      <c r="C154" s="66" t="s">
        <v>113</v>
      </c>
      <c r="D154" s="66"/>
      <c r="E154" s="69">
        <v>100</v>
      </c>
      <c r="F154" s="29" t="e">
        <f>#REF!</f>
        <v>#REF!</v>
      </c>
      <c r="G154" s="29" t="e">
        <f>#REF!</f>
        <v>#REF!</v>
      </c>
      <c r="H154" s="29" t="e">
        <f>#REF!</f>
        <v>#REF!</v>
      </c>
      <c r="I154" s="29" t="e">
        <f>#REF!</f>
        <v>#REF!</v>
      </c>
      <c r="J154" s="29" t="e">
        <f>#REF!</f>
        <v>#REF!</v>
      </c>
      <c r="K154" s="29" t="e">
        <f>#REF!</f>
        <v>#REF!</v>
      </c>
      <c r="L154" s="29" t="e">
        <f>#REF!</f>
        <v>#REF!</v>
      </c>
      <c r="M154" s="29" t="e">
        <f>#REF!</f>
        <v>#REF!</v>
      </c>
      <c r="N154" s="29" t="e">
        <f>#REF!</f>
        <v>#REF!</v>
      </c>
      <c r="O154" s="29" t="e">
        <f>#REF!</f>
        <v>#REF!</v>
      </c>
      <c r="P154" s="29" t="e">
        <f>#REF!</f>
        <v>#REF!</v>
      </c>
      <c r="Q154" s="29" t="e">
        <f>#REF!</f>
        <v>#REF!</v>
      </c>
      <c r="R154" s="29" t="e">
        <f>#REF!</f>
        <v>#REF!</v>
      </c>
      <c r="S154" s="29" t="e">
        <f>#REF!</f>
        <v>#REF!</v>
      </c>
      <c r="T154" s="29" t="e">
        <f>#REF!</f>
        <v>#REF!</v>
      </c>
      <c r="U154" s="29" t="e">
        <f>#REF!</f>
        <v>#REF!</v>
      </c>
      <c r="V154" s="53" t="e">
        <f>#REF!</f>
        <v>#REF!</v>
      </c>
      <c r="W154" s="46" t="e">
        <f t="shared" si="1"/>
        <v>#REF!</v>
      </c>
    </row>
    <row r="155" spans="1:23" ht="33.75" customHeight="1" outlineLevel="6" thickBot="1">
      <c r="A155" s="73" t="s">
        <v>25</v>
      </c>
      <c r="B155" s="16">
        <v>951</v>
      </c>
      <c r="C155" s="9" t="s">
        <v>34</v>
      </c>
      <c r="D155" s="9"/>
      <c r="E155" s="10">
        <f>E156</f>
        <v>19640</v>
      </c>
      <c r="F155" s="42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60"/>
      <c r="W155" s="46"/>
    </row>
    <row r="156" spans="1:23" ht="33.75" customHeight="1" outlineLevel="6" thickBot="1">
      <c r="A156" s="64" t="s">
        <v>114</v>
      </c>
      <c r="B156" s="65">
        <v>951</v>
      </c>
      <c r="C156" s="66" t="s">
        <v>115</v>
      </c>
      <c r="D156" s="66"/>
      <c r="E156" s="69">
        <v>19640</v>
      </c>
      <c r="F156" s="42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60"/>
      <c r="W156" s="46"/>
    </row>
    <row r="157" spans="1:23" ht="26.25" outlineLevel="6" thickBot="1">
      <c r="A157" s="84" t="s">
        <v>23</v>
      </c>
      <c r="B157" s="81" t="s">
        <v>22</v>
      </c>
      <c r="C157" s="81" t="s">
        <v>33</v>
      </c>
      <c r="D157" s="82"/>
      <c r="E157" s="125">
        <f>E164+E160+E158+E162</f>
        <v>3202.957</v>
      </c>
      <c r="F157" s="24" t="e">
        <f>#REF!+#REF!</f>
        <v>#REF!</v>
      </c>
      <c r="G157" s="24" t="e">
        <f>#REF!+#REF!</f>
        <v>#REF!</v>
      </c>
      <c r="H157" s="24" t="e">
        <f>#REF!+#REF!</f>
        <v>#REF!</v>
      </c>
      <c r="I157" s="24" t="e">
        <f>#REF!+#REF!</f>
        <v>#REF!</v>
      </c>
      <c r="J157" s="24" t="e">
        <f>#REF!+#REF!</f>
        <v>#REF!</v>
      </c>
      <c r="K157" s="24" t="e">
        <f>#REF!+#REF!</f>
        <v>#REF!</v>
      </c>
      <c r="L157" s="24" t="e">
        <f>#REF!+#REF!</f>
        <v>#REF!</v>
      </c>
      <c r="M157" s="24" t="e">
        <f>#REF!+#REF!</f>
        <v>#REF!</v>
      </c>
      <c r="N157" s="24" t="e">
        <f>#REF!+#REF!</f>
        <v>#REF!</v>
      </c>
      <c r="O157" s="24" t="e">
        <f>#REF!+#REF!</f>
        <v>#REF!</v>
      </c>
      <c r="P157" s="24" t="e">
        <f>#REF!+#REF!</f>
        <v>#REF!</v>
      </c>
      <c r="Q157" s="24" t="e">
        <f>#REF!+#REF!</f>
        <v>#REF!</v>
      </c>
      <c r="R157" s="24" t="e">
        <f>#REF!+#REF!</f>
        <v>#REF!</v>
      </c>
      <c r="S157" s="24" t="e">
        <f>#REF!+#REF!</f>
        <v>#REF!</v>
      </c>
      <c r="T157" s="24" t="e">
        <f>#REF!+#REF!</f>
        <v>#REF!</v>
      </c>
      <c r="U157" s="24" t="e">
        <f>#REF!+#REF!</f>
        <v>#REF!</v>
      </c>
      <c r="V157" s="47" t="e">
        <f>#REF!+#REF!</f>
        <v>#REF!</v>
      </c>
      <c r="W157" s="46" t="e">
        <f>V157/E157*100</f>
        <v>#REF!</v>
      </c>
    </row>
    <row r="158" spans="1:23" ht="16.5" outlineLevel="6" thickBot="1">
      <c r="A158" s="136" t="s">
        <v>233</v>
      </c>
      <c r="B158" s="134" t="s">
        <v>22</v>
      </c>
      <c r="C158" s="134" t="s">
        <v>34</v>
      </c>
      <c r="D158" s="135"/>
      <c r="E158" s="147">
        <f>E159</f>
        <v>98.188</v>
      </c>
      <c r="F158" s="129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1"/>
      <c r="W158" s="46"/>
    </row>
    <row r="159" spans="1:23" ht="16.5" outlineLevel="6" thickBot="1">
      <c r="A159" s="64" t="s">
        <v>177</v>
      </c>
      <c r="B159" s="132" t="s">
        <v>22</v>
      </c>
      <c r="C159" s="132" t="s">
        <v>176</v>
      </c>
      <c r="D159" s="133"/>
      <c r="E159" s="148">
        <v>98.188</v>
      </c>
      <c r="F159" s="129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1"/>
      <c r="W159" s="46"/>
    </row>
    <row r="160" spans="1:23" ht="16.5" outlineLevel="6" thickBot="1">
      <c r="A160" s="136" t="s">
        <v>191</v>
      </c>
      <c r="B160" s="134" t="s">
        <v>22</v>
      </c>
      <c r="C160" s="134" t="s">
        <v>34</v>
      </c>
      <c r="D160" s="135"/>
      <c r="E160" s="149">
        <f>E161</f>
        <v>665.58</v>
      </c>
      <c r="F160" s="129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1"/>
      <c r="W160" s="46"/>
    </row>
    <row r="161" spans="1:23" ht="16.5" outlineLevel="6" thickBot="1">
      <c r="A161" s="64" t="s">
        <v>177</v>
      </c>
      <c r="B161" s="132" t="s">
        <v>22</v>
      </c>
      <c r="C161" s="132" t="s">
        <v>176</v>
      </c>
      <c r="D161" s="133"/>
      <c r="E161" s="148">
        <v>665.58</v>
      </c>
      <c r="F161" s="129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1"/>
      <c r="W161" s="46"/>
    </row>
    <row r="162" spans="1:23" ht="16.5" outlineLevel="6" thickBot="1">
      <c r="A162" s="8" t="s">
        <v>14</v>
      </c>
      <c r="B162" s="134" t="s">
        <v>22</v>
      </c>
      <c r="C162" s="134" t="s">
        <v>34</v>
      </c>
      <c r="D162" s="135"/>
      <c r="E162" s="149">
        <f>E163</f>
        <v>6.189</v>
      </c>
      <c r="F162" s="129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1"/>
      <c r="W162" s="46"/>
    </row>
    <row r="163" spans="1:23" ht="16.5" outlineLevel="6" thickBot="1">
      <c r="A163" s="64" t="s">
        <v>177</v>
      </c>
      <c r="B163" s="132" t="s">
        <v>22</v>
      </c>
      <c r="C163" s="132" t="s">
        <v>176</v>
      </c>
      <c r="D163" s="133"/>
      <c r="E163" s="148">
        <v>6.189</v>
      </c>
      <c r="F163" s="129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1"/>
      <c r="W163" s="46"/>
    </row>
    <row r="164" spans="1:23" ht="16.5" outlineLevel="6" thickBot="1">
      <c r="A164" s="8" t="s">
        <v>17</v>
      </c>
      <c r="B164" s="16">
        <v>953</v>
      </c>
      <c r="C164" s="9" t="s">
        <v>34</v>
      </c>
      <c r="D164" s="9"/>
      <c r="E164" s="120">
        <f>E165</f>
        <v>2433</v>
      </c>
      <c r="F164" s="42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56"/>
      <c r="W164" s="46"/>
    </row>
    <row r="165" spans="1:23" ht="49.5" customHeight="1" outlineLevel="6">
      <c r="A165" s="70" t="s">
        <v>143</v>
      </c>
      <c r="B165" s="65">
        <v>953</v>
      </c>
      <c r="C165" s="66" t="s">
        <v>144</v>
      </c>
      <c r="D165" s="66"/>
      <c r="E165" s="119">
        <v>2433</v>
      </c>
      <c r="F165" s="42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56"/>
      <c r="W165" s="46"/>
    </row>
    <row r="166" spans="1:23" ht="18.75">
      <c r="A166" s="38" t="s">
        <v>5</v>
      </c>
      <c r="B166" s="38"/>
      <c r="C166" s="38"/>
      <c r="D166" s="38"/>
      <c r="E166" s="123">
        <f>E15+E103</f>
        <v>556017.202</v>
      </c>
      <c r="F166" s="30" t="e">
        <f>#REF!+#REF!+F157+F104</f>
        <v>#REF!</v>
      </c>
      <c r="G166" s="30" t="e">
        <f>#REF!+#REF!+G157+G104</f>
        <v>#REF!</v>
      </c>
      <c r="H166" s="30" t="e">
        <f>#REF!+#REF!+H157+H104</f>
        <v>#REF!</v>
      </c>
      <c r="I166" s="30" t="e">
        <f>#REF!+#REF!+I157+I104</f>
        <v>#REF!</v>
      </c>
      <c r="J166" s="30" t="e">
        <f>#REF!+#REF!+J157+J104</f>
        <v>#REF!</v>
      </c>
      <c r="K166" s="30" t="e">
        <f>#REF!+#REF!+K157+K104</f>
        <v>#REF!</v>
      </c>
      <c r="L166" s="30" t="e">
        <f>#REF!+#REF!+L157+L104</f>
        <v>#REF!</v>
      </c>
      <c r="M166" s="30" t="e">
        <f>#REF!+#REF!+M157+M104</f>
        <v>#REF!</v>
      </c>
      <c r="N166" s="30" t="e">
        <f>#REF!+#REF!+N157+N104</f>
        <v>#REF!</v>
      </c>
      <c r="O166" s="30" t="e">
        <f>#REF!+#REF!+O157+O104</f>
        <v>#REF!</v>
      </c>
      <c r="P166" s="30" t="e">
        <f>#REF!+#REF!+P157+P104</f>
        <v>#REF!</v>
      </c>
      <c r="Q166" s="30" t="e">
        <f>#REF!+#REF!+Q157+Q104</f>
        <v>#REF!</v>
      </c>
      <c r="R166" s="30" t="e">
        <f>#REF!+#REF!+R157+R104</f>
        <v>#REF!</v>
      </c>
      <c r="S166" s="30" t="e">
        <f>#REF!+#REF!+S157+S104</f>
        <v>#REF!</v>
      </c>
      <c r="T166" s="30" t="e">
        <f>#REF!+#REF!+T157+T104</f>
        <v>#REF!</v>
      </c>
      <c r="U166" s="30" t="e">
        <f>#REF!+#REF!+U157+U104</f>
        <v>#REF!</v>
      </c>
      <c r="V166" s="57" t="e">
        <f>#REF!+#REF!+V157+V104</f>
        <v>#REF!</v>
      </c>
      <c r="W166" s="43" t="e">
        <f>V166/E166*100</f>
        <v>#REF!</v>
      </c>
    </row>
    <row r="167" spans="1:21" ht="15.75">
      <c r="A167" s="1"/>
      <c r="B167" s="19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</sheetData>
  <sheetProtection/>
  <mergeCells count="8">
    <mergeCell ref="B2:U2"/>
    <mergeCell ref="B3:U3"/>
    <mergeCell ref="B4:T4"/>
    <mergeCell ref="A12:T12"/>
    <mergeCell ref="B6:U6"/>
    <mergeCell ref="B7:U7"/>
    <mergeCell ref="A11:T11"/>
    <mergeCell ref="B8:T8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TaranenkoIU</cp:lastModifiedBy>
  <cp:lastPrinted>2014-12-25T21:27:35Z</cp:lastPrinted>
  <dcterms:created xsi:type="dcterms:W3CDTF">2008-11-11T04:53:42Z</dcterms:created>
  <dcterms:modified xsi:type="dcterms:W3CDTF">2015-05-28T06:28:34Z</dcterms:modified>
  <cp:category/>
  <cp:version/>
  <cp:contentType/>
  <cp:contentStatus/>
</cp:coreProperties>
</file>